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Maria João Machado\Dropbox\Documentos\IPP_ESTGF\A DIR CJS\DSD\2021-2022\"/>
    </mc:Choice>
  </mc:AlternateContent>
  <xr:revisionPtr revIDLastSave="0" documentId="13_ncr:1_{15C042AD-DA53-420E-86BD-4800D5E62C0A}" xr6:coauthVersionLast="36" xr6:coauthVersionMax="36" xr10:uidLastSave="{00000000-0000-0000-0000-000000000000}"/>
  <bookViews>
    <workbookView xWindow="0" yWindow="0" windowWidth="7476" windowHeight="6660" tabRatio="721" xr2:uid="{00000000-000D-0000-FFFF-FFFF00000000}"/>
  </bookViews>
  <sheets>
    <sheet name="CJS" sheetId="28" r:id="rId1"/>
    <sheet name="Júris" sheetId="29" r:id="rId2"/>
    <sheet name="Rácios LSOL" sheetId="30" r:id="rId3"/>
    <sheet name="Rácios MSOL" sheetId="31" r:id="rId4"/>
    <sheet name="NovosRáciosLSOL" sheetId="33" r:id="rId5"/>
    <sheet name="NovosRáciosMSOL" sheetId="32" r:id="rId6"/>
  </sheets>
  <definedNames>
    <definedName name="_xlnm._FilterDatabase" localSheetId="0" hidden="1">CJS!$O$1:$O$104</definedName>
    <definedName name="_xlnm.Print_Area" localSheetId="0">CJS!$A$1:$M$136</definedName>
    <definedName name="_xlnm.Print_Titles" localSheetId="0">CJS!$1:$2</definedName>
  </definedNames>
  <calcPr calcId="191029"/>
  <extLst>
    <ext xmlns:x14="http://schemas.microsoft.com/office/spreadsheetml/2009/9/main" uri="{79F54976-1DA5-4618-B147-4CDE4B953A38}">
      <x14:workbookPr defaultImageDpi="330"/>
    </ext>
  </extLst>
</workbook>
</file>

<file path=xl/calcChain.xml><?xml version="1.0" encoding="utf-8"?>
<calcChain xmlns="http://schemas.openxmlformats.org/spreadsheetml/2006/main">
  <c r="I185" i="28" l="1"/>
  <c r="I89" i="28" l="1"/>
  <c r="I184" i="28" l="1"/>
  <c r="I189" i="28"/>
  <c r="I212" i="28" l="1"/>
  <c r="I211" i="28" s="1"/>
  <c r="B15" i="32"/>
  <c r="D15" i="32" s="1"/>
  <c r="F8" i="32" s="1"/>
  <c r="C15" i="32"/>
  <c r="B22" i="32"/>
  <c r="H8" i="32" s="1"/>
  <c r="C22" i="32"/>
  <c r="B26" i="32"/>
  <c r="C26" i="32"/>
  <c r="D26" i="32"/>
  <c r="B30" i="32"/>
  <c r="C30" i="32"/>
  <c r="D30" i="32"/>
  <c r="B35" i="32"/>
  <c r="C35" i="32"/>
  <c r="D35" i="32"/>
  <c r="B39" i="32"/>
  <c r="C39" i="32"/>
  <c r="D39" i="32"/>
  <c r="B44" i="32"/>
  <c r="C44" i="32"/>
  <c r="D44" i="32"/>
  <c r="B15" i="33"/>
  <c r="C15" i="33"/>
  <c r="D15" i="33"/>
  <c r="F7" i="33" s="1"/>
  <c r="B21" i="33"/>
  <c r="D21" i="33" s="1"/>
  <c r="G7" i="33" s="1"/>
  <c r="C21" i="33"/>
  <c r="B28" i="33"/>
  <c r="C28" i="33"/>
  <c r="D28" i="33"/>
  <c r="B32" i="33"/>
  <c r="C32" i="33"/>
  <c r="D32" i="33"/>
  <c r="B37" i="33"/>
  <c r="C37" i="33"/>
  <c r="D37" i="33"/>
  <c r="B41" i="33"/>
  <c r="C41" i="33"/>
  <c r="D41" i="33"/>
  <c r="B49" i="33"/>
  <c r="C49" i="33"/>
  <c r="D49" i="33"/>
  <c r="I60" i="28"/>
  <c r="I231" i="28"/>
  <c r="I263" i="28"/>
  <c r="J184" i="28"/>
  <c r="H277" i="28"/>
  <c r="I253" i="28"/>
  <c r="J253" i="28" s="1"/>
  <c r="I246" i="28"/>
  <c r="J246" i="28" s="1"/>
  <c r="I267" i="28"/>
  <c r="I266" i="28" s="1"/>
  <c r="J266" i="28" s="1"/>
  <c r="I259" i="28"/>
  <c r="I241" i="28"/>
  <c r="I230" i="28" s="1"/>
  <c r="J230" i="28" s="1"/>
  <c r="I226" i="28"/>
  <c r="J226" i="28" s="1"/>
  <c r="I198" i="28"/>
  <c r="I194" i="28"/>
  <c r="I193" i="28"/>
  <c r="J193" i="28" s="1"/>
  <c r="I181" i="28"/>
  <c r="I175" i="28" s="1"/>
  <c r="J175" i="28" s="1"/>
  <c r="I176" i="28"/>
  <c r="I170" i="28"/>
  <c r="I166" i="28" s="1"/>
  <c r="J166" i="28" s="1"/>
  <c r="I167" i="28"/>
  <c r="I159" i="28"/>
  <c r="I154" i="28"/>
  <c r="I148" i="28"/>
  <c r="I145" i="28"/>
  <c r="I144" i="28" s="1"/>
  <c r="J144" i="28" s="1"/>
  <c r="AN225" i="28"/>
  <c r="AM225" i="28"/>
  <c r="AL225" i="28"/>
  <c r="AK225" i="28"/>
  <c r="AJ225" i="28"/>
  <c r="AI225" i="28"/>
  <c r="AH225" i="28"/>
  <c r="AG225" i="28"/>
  <c r="AF225" i="28"/>
  <c r="AE225" i="28"/>
  <c r="AD225" i="28"/>
  <c r="AC225" i="28"/>
  <c r="AB225" i="28"/>
  <c r="AA225" i="28"/>
  <c r="Z225" i="28"/>
  <c r="Y225" i="28"/>
  <c r="X225" i="28"/>
  <c r="W225" i="28"/>
  <c r="V225" i="28"/>
  <c r="U225" i="28"/>
  <c r="T225" i="28"/>
  <c r="S225" i="28"/>
  <c r="R225" i="28"/>
  <c r="Q225" i="28"/>
  <c r="P225" i="28"/>
  <c r="O225" i="28" s="1"/>
  <c r="AN224" i="28"/>
  <c r="AM224" i="28"/>
  <c r="AL224" i="28"/>
  <c r="AK224" i="28"/>
  <c r="AJ224" i="28"/>
  <c r="AI224" i="28"/>
  <c r="AH224" i="28"/>
  <c r="AG224" i="28"/>
  <c r="AF224" i="28"/>
  <c r="AE224" i="28"/>
  <c r="AD224" i="28"/>
  <c r="AC224" i="28"/>
  <c r="AB224" i="28"/>
  <c r="AA224" i="28"/>
  <c r="Z224" i="28"/>
  <c r="Y224" i="28"/>
  <c r="X224" i="28"/>
  <c r="W224" i="28"/>
  <c r="V224" i="28"/>
  <c r="U224" i="28"/>
  <c r="T224" i="28"/>
  <c r="S224" i="28"/>
  <c r="R224" i="28"/>
  <c r="Q224" i="28"/>
  <c r="P224" i="28"/>
  <c r="O224" i="28" s="1"/>
  <c r="AN223" i="28"/>
  <c r="AM223" i="28"/>
  <c r="AL223" i="28"/>
  <c r="AK223" i="28"/>
  <c r="AJ223" i="28"/>
  <c r="AI223" i="28"/>
  <c r="AH223" i="28"/>
  <c r="AG223" i="28"/>
  <c r="AF223" i="28"/>
  <c r="AE223" i="28"/>
  <c r="AD223" i="28"/>
  <c r="AC223" i="28"/>
  <c r="AB223" i="28"/>
  <c r="AA223" i="28"/>
  <c r="Z223" i="28"/>
  <c r="Y223" i="28"/>
  <c r="X223" i="28"/>
  <c r="W223" i="28"/>
  <c r="V223" i="28"/>
  <c r="U223" i="28"/>
  <c r="T223" i="28"/>
  <c r="S223" i="28"/>
  <c r="R223" i="28"/>
  <c r="Q223" i="28"/>
  <c r="P223" i="28"/>
  <c r="N223" i="28"/>
  <c r="I223" i="28"/>
  <c r="AN219" i="28"/>
  <c r="AM219" i="28"/>
  <c r="AL219" i="28"/>
  <c r="AK219" i="28"/>
  <c r="AJ219" i="28"/>
  <c r="AI219" i="28"/>
  <c r="AH219" i="28"/>
  <c r="AG219" i="28"/>
  <c r="AF219" i="28"/>
  <c r="AE219" i="28"/>
  <c r="AD219" i="28"/>
  <c r="AC219" i="28"/>
  <c r="AB219" i="28"/>
  <c r="AA219" i="28"/>
  <c r="Z219" i="28"/>
  <c r="Y219" i="28"/>
  <c r="X219" i="28"/>
  <c r="W219" i="28"/>
  <c r="V219" i="28"/>
  <c r="U219" i="28"/>
  <c r="T219" i="28"/>
  <c r="S219" i="28"/>
  <c r="R219" i="28"/>
  <c r="Q219" i="28"/>
  <c r="P219" i="28"/>
  <c r="N219" i="28"/>
  <c r="AN218" i="28"/>
  <c r="AM218" i="28"/>
  <c r="AL218" i="28"/>
  <c r="AK218" i="28"/>
  <c r="AJ218" i="28"/>
  <c r="AI218" i="28"/>
  <c r="AH218" i="28"/>
  <c r="AG218" i="28"/>
  <c r="AF218" i="28"/>
  <c r="AE218" i="28"/>
  <c r="AD218" i="28"/>
  <c r="AC218" i="28"/>
  <c r="AB218" i="28"/>
  <c r="AA218" i="28"/>
  <c r="Z218" i="28"/>
  <c r="Y218" i="28"/>
  <c r="X218" i="28"/>
  <c r="W218" i="28"/>
  <c r="V218" i="28"/>
  <c r="U218" i="28"/>
  <c r="T218" i="28"/>
  <c r="S218" i="28"/>
  <c r="R218" i="28"/>
  <c r="Q218" i="28"/>
  <c r="P218" i="28"/>
  <c r="N218" i="28"/>
  <c r="I218" i="28"/>
  <c r="I217" i="28" s="1"/>
  <c r="J217" i="28" s="1"/>
  <c r="AN217" i="28"/>
  <c r="AM217" i="28"/>
  <c r="AL217" i="28"/>
  <c r="AK217" i="28"/>
  <c r="AJ217" i="28"/>
  <c r="AI217" i="28"/>
  <c r="AH217" i="28"/>
  <c r="AG217" i="28"/>
  <c r="AF217" i="28"/>
  <c r="AE217" i="28"/>
  <c r="AD217" i="28"/>
  <c r="AC217" i="28"/>
  <c r="AB217" i="28"/>
  <c r="AA217" i="28"/>
  <c r="Z217" i="28"/>
  <c r="Y217" i="28"/>
  <c r="X217" i="28"/>
  <c r="W217" i="28"/>
  <c r="V217" i="28"/>
  <c r="U217" i="28"/>
  <c r="T217" i="28"/>
  <c r="S217" i="28"/>
  <c r="R217" i="28"/>
  <c r="Q217" i="28"/>
  <c r="P217" i="28"/>
  <c r="O217" i="28" s="1"/>
  <c r="I130" i="28"/>
  <c r="J130" i="28" s="1"/>
  <c r="I208" i="28"/>
  <c r="I203" i="28"/>
  <c r="I118" i="28"/>
  <c r="I113" i="28"/>
  <c r="I83" i="28"/>
  <c r="I76" i="28"/>
  <c r="I69" i="28"/>
  <c r="I54" i="28"/>
  <c r="I48" i="28"/>
  <c r="I41" i="28"/>
  <c r="I153" i="28"/>
  <c r="J153" i="28" s="1"/>
  <c r="I104" i="28"/>
  <c r="I97" i="28"/>
  <c r="I96" i="28" s="1"/>
  <c r="J96" i="28" s="1"/>
  <c r="I27" i="28"/>
  <c r="I122" i="28"/>
  <c r="I138" i="28"/>
  <c r="C37" i="31"/>
  <c r="B37" i="31"/>
  <c r="D37" i="31"/>
  <c r="C32" i="31"/>
  <c r="B32" i="31"/>
  <c r="D32" i="31"/>
  <c r="C28" i="31"/>
  <c r="B28" i="31"/>
  <c r="C23" i="31"/>
  <c r="B23" i="31"/>
  <c r="C19" i="31"/>
  <c r="B19" i="31"/>
  <c r="C15" i="31"/>
  <c r="B15" i="31"/>
  <c r="C50" i="30"/>
  <c r="B50" i="30"/>
  <c r="C42" i="30"/>
  <c r="B42" i="30"/>
  <c r="D42" i="30"/>
  <c r="C38" i="30"/>
  <c r="B38" i="30"/>
  <c r="D38" i="30"/>
  <c r="C33" i="30"/>
  <c r="B33" i="30"/>
  <c r="C29" i="30"/>
  <c r="B29" i="30"/>
  <c r="C22" i="30"/>
  <c r="B22" i="30"/>
  <c r="D22" i="30"/>
  <c r="I8" i="30"/>
  <c r="I8" i="31"/>
  <c r="D19" i="31"/>
  <c r="H8" i="31"/>
  <c r="D28" i="31"/>
  <c r="D29" i="30"/>
  <c r="D33" i="30"/>
  <c r="D15" i="31"/>
  <c r="D50" i="30"/>
  <c r="D23" i="31"/>
  <c r="H7" i="30"/>
  <c r="G8" i="31"/>
  <c r="J9" i="31"/>
  <c r="D38" i="31"/>
  <c r="H9" i="31"/>
  <c r="F8" i="31"/>
  <c r="F9" i="31"/>
  <c r="G9" i="31"/>
  <c r="I9" i="31"/>
  <c r="I141" i="28"/>
  <c r="I5" i="28"/>
  <c r="I125" i="28"/>
  <c r="I121" i="28" s="1"/>
  <c r="J121" i="28" s="1"/>
  <c r="AN136" i="28"/>
  <c r="AM136" i="28"/>
  <c r="AL136" i="28"/>
  <c r="AK136" i="28"/>
  <c r="AJ136" i="28"/>
  <c r="AI136" i="28"/>
  <c r="AH136" i="28"/>
  <c r="AG136" i="28"/>
  <c r="AF136" i="28"/>
  <c r="AE136" i="28"/>
  <c r="AD136" i="28"/>
  <c r="AC136" i="28"/>
  <c r="AB136" i="28"/>
  <c r="AA136" i="28"/>
  <c r="Z136" i="28"/>
  <c r="Y136" i="28"/>
  <c r="X136" i="28"/>
  <c r="W136" i="28"/>
  <c r="V136" i="28"/>
  <c r="U136" i="28"/>
  <c r="T136" i="28"/>
  <c r="S136" i="28"/>
  <c r="R136" i="28"/>
  <c r="Q136" i="28"/>
  <c r="P136" i="28"/>
  <c r="O136" i="28" s="1"/>
  <c r="I14" i="28"/>
  <c r="I4" i="28" s="1"/>
  <c r="J4" i="28" s="1"/>
  <c r="I32" i="28"/>
  <c r="AN125" i="28"/>
  <c r="AM125" i="28"/>
  <c r="AL125" i="28"/>
  <c r="AK125" i="28"/>
  <c r="AJ125" i="28"/>
  <c r="AI125" i="28"/>
  <c r="AH125" i="28"/>
  <c r="AG125" i="28"/>
  <c r="AF125" i="28"/>
  <c r="AE125" i="28"/>
  <c r="AD125" i="28"/>
  <c r="AC125" i="28"/>
  <c r="AB125" i="28"/>
  <c r="AA125" i="28"/>
  <c r="Z125" i="28"/>
  <c r="Y125" i="28"/>
  <c r="X125" i="28"/>
  <c r="W125" i="28"/>
  <c r="V125" i="28"/>
  <c r="U125" i="28"/>
  <c r="T125" i="28"/>
  <c r="S125" i="28"/>
  <c r="R125" i="28"/>
  <c r="Q125" i="28"/>
  <c r="P125" i="28"/>
  <c r="AN122" i="28"/>
  <c r="AM122" i="28"/>
  <c r="AL122" i="28"/>
  <c r="AK122" i="28"/>
  <c r="AJ122" i="28"/>
  <c r="AI122" i="28"/>
  <c r="AH122" i="28"/>
  <c r="AG122" i="28"/>
  <c r="AF122" i="28"/>
  <c r="AE122" i="28"/>
  <c r="AD122" i="28"/>
  <c r="AC122" i="28"/>
  <c r="AB122" i="28"/>
  <c r="AA122" i="28"/>
  <c r="Z122" i="28"/>
  <c r="Y122" i="28"/>
  <c r="X122" i="28"/>
  <c r="W122" i="28"/>
  <c r="V122" i="28"/>
  <c r="U122" i="28"/>
  <c r="T122" i="28"/>
  <c r="S122" i="28"/>
  <c r="R122" i="28"/>
  <c r="Q122" i="28"/>
  <c r="P122" i="28"/>
  <c r="AN105" i="28"/>
  <c r="AM105" i="28"/>
  <c r="AL105" i="28"/>
  <c r="AK105" i="28"/>
  <c r="AJ105" i="28"/>
  <c r="AI105" i="28"/>
  <c r="AH105" i="28"/>
  <c r="AG105" i="28"/>
  <c r="AF105" i="28"/>
  <c r="AE105" i="28"/>
  <c r="AD105" i="28"/>
  <c r="AC105" i="28"/>
  <c r="AB105" i="28"/>
  <c r="AA105" i="28"/>
  <c r="Z105" i="28"/>
  <c r="Y105" i="28"/>
  <c r="X105" i="28"/>
  <c r="W105" i="28"/>
  <c r="V105" i="28"/>
  <c r="U105" i="28"/>
  <c r="T105" i="28"/>
  <c r="S105" i="28"/>
  <c r="R105" i="28"/>
  <c r="Q105" i="28"/>
  <c r="P105" i="28"/>
  <c r="AN104" i="28"/>
  <c r="AM104" i="28"/>
  <c r="AL104" i="28"/>
  <c r="AK104" i="28"/>
  <c r="AJ104" i="28"/>
  <c r="AI104" i="28"/>
  <c r="AH104" i="28"/>
  <c r="AG104" i="28"/>
  <c r="AF104" i="28"/>
  <c r="AE104" i="28"/>
  <c r="AD104" i="28"/>
  <c r="AC104" i="28"/>
  <c r="AB104" i="28"/>
  <c r="AA104" i="28"/>
  <c r="Z104" i="28"/>
  <c r="Y104" i="28"/>
  <c r="X104" i="28"/>
  <c r="W104" i="28"/>
  <c r="V104" i="28"/>
  <c r="U104" i="28"/>
  <c r="T104" i="28"/>
  <c r="S104" i="28"/>
  <c r="R104" i="28"/>
  <c r="Q104" i="28"/>
  <c r="P104" i="28"/>
  <c r="AN99" i="28"/>
  <c r="AM99" i="28"/>
  <c r="AL99" i="28"/>
  <c r="AK99" i="28"/>
  <c r="AJ99" i="28"/>
  <c r="AI99" i="28"/>
  <c r="AH99" i="28"/>
  <c r="AG99" i="28"/>
  <c r="AF99" i="28"/>
  <c r="AE99" i="28"/>
  <c r="AD99" i="28"/>
  <c r="AC99" i="28"/>
  <c r="AB99" i="28"/>
  <c r="AA99" i="28"/>
  <c r="Z99" i="28"/>
  <c r="Y99" i="28"/>
  <c r="X99" i="28"/>
  <c r="W99" i="28"/>
  <c r="V99" i="28"/>
  <c r="U99" i="28"/>
  <c r="T99" i="28"/>
  <c r="S99" i="28"/>
  <c r="R99" i="28"/>
  <c r="Q99" i="28"/>
  <c r="P99" i="28"/>
  <c r="AN98" i="28"/>
  <c r="AM98" i="28"/>
  <c r="AL98" i="28"/>
  <c r="AK98" i="28"/>
  <c r="AJ98" i="28"/>
  <c r="AI98" i="28"/>
  <c r="AH98" i="28"/>
  <c r="AG98" i="28"/>
  <c r="AF98" i="28"/>
  <c r="AE98" i="28"/>
  <c r="AD98" i="28"/>
  <c r="AC98" i="28"/>
  <c r="AB98" i="28"/>
  <c r="AA98" i="28"/>
  <c r="Z98" i="28"/>
  <c r="Y98" i="28"/>
  <c r="X98" i="28"/>
  <c r="W98" i="28"/>
  <c r="V98" i="28"/>
  <c r="U98" i="28"/>
  <c r="T98" i="28"/>
  <c r="S98" i="28"/>
  <c r="R98" i="28"/>
  <c r="Q98" i="28"/>
  <c r="P98" i="28"/>
  <c r="AN97" i="28"/>
  <c r="AM97" i="28"/>
  <c r="AL97" i="28"/>
  <c r="AK97" i="28"/>
  <c r="AJ97" i="28"/>
  <c r="AI97" i="28"/>
  <c r="AH97" i="28"/>
  <c r="AG97" i="28"/>
  <c r="AF97" i="28"/>
  <c r="AE97" i="28"/>
  <c r="AD97" i="28"/>
  <c r="AC97" i="28"/>
  <c r="AB97" i="28"/>
  <c r="AA97" i="28"/>
  <c r="Z97" i="28"/>
  <c r="Y97" i="28"/>
  <c r="X97" i="28"/>
  <c r="W97" i="28"/>
  <c r="V97" i="28"/>
  <c r="U97" i="28"/>
  <c r="T97" i="28"/>
  <c r="S97" i="28"/>
  <c r="R97" i="28"/>
  <c r="Q97" i="28"/>
  <c r="P97" i="28"/>
  <c r="N96" i="28"/>
  <c r="AN37" i="28"/>
  <c r="AM37" i="28"/>
  <c r="AL37" i="28"/>
  <c r="AK37" i="28"/>
  <c r="AJ37" i="28"/>
  <c r="AI37" i="28"/>
  <c r="AH37" i="28"/>
  <c r="AG37" i="28"/>
  <c r="AF37" i="28"/>
  <c r="AE37" i="28"/>
  <c r="AD37" i="28"/>
  <c r="AC37" i="28"/>
  <c r="AB37" i="28"/>
  <c r="AA37" i="28"/>
  <c r="Z37" i="28"/>
  <c r="Y37" i="28"/>
  <c r="X37" i="28"/>
  <c r="W37" i="28"/>
  <c r="V37" i="28"/>
  <c r="U37" i="28"/>
  <c r="T37" i="28"/>
  <c r="S37" i="28"/>
  <c r="R37" i="28"/>
  <c r="Q37" i="28"/>
  <c r="P37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S36" i="28"/>
  <c r="R36" i="28"/>
  <c r="Q36" i="28"/>
  <c r="P36" i="28"/>
  <c r="AN35" i="28"/>
  <c r="AM35" i="28"/>
  <c r="AL35" i="28"/>
  <c r="AK35" i="28"/>
  <c r="AJ35" i="28"/>
  <c r="AJ25" i="28" s="1"/>
  <c r="AJ26" i="28" s="1"/>
  <c r="AI35" i="28"/>
  <c r="AH35" i="28"/>
  <c r="AG35" i="28"/>
  <c r="AF35" i="28"/>
  <c r="AE35" i="28"/>
  <c r="AD35" i="28"/>
  <c r="AC35" i="28"/>
  <c r="AB35" i="28"/>
  <c r="AB25" i="28" s="1"/>
  <c r="AB26" i="28" s="1"/>
  <c r="AA35" i="28"/>
  <c r="Z35" i="28"/>
  <c r="Y35" i="28"/>
  <c r="X35" i="28"/>
  <c r="W35" i="28"/>
  <c r="V35" i="28"/>
  <c r="U35" i="28"/>
  <c r="T35" i="28"/>
  <c r="T25" i="28" s="1"/>
  <c r="T26" i="28" s="1"/>
  <c r="S35" i="28"/>
  <c r="R35" i="28"/>
  <c r="Q35" i="28"/>
  <c r="P35" i="28"/>
  <c r="AN33" i="28"/>
  <c r="AM33" i="28"/>
  <c r="AL33" i="28"/>
  <c r="AK33" i="28"/>
  <c r="AJ33" i="28"/>
  <c r="AI33" i="28"/>
  <c r="AH33" i="28"/>
  <c r="AG33" i="28"/>
  <c r="AF33" i="28"/>
  <c r="AE33" i="28"/>
  <c r="AD33" i="28"/>
  <c r="AC33" i="28"/>
  <c r="AB33" i="28"/>
  <c r="AA33" i="28"/>
  <c r="Z33" i="28"/>
  <c r="Y33" i="28"/>
  <c r="X33" i="28"/>
  <c r="W33" i="28"/>
  <c r="V33" i="28"/>
  <c r="U33" i="28"/>
  <c r="T33" i="28"/>
  <c r="S33" i="28"/>
  <c r="R33" i="28"/>
  <c r="Q33" i="28"/>
  <c r="P33" i="28"/>
  <c r="AN32" i="28"/>
  <c r="AM32" i="28"/>
  <c r="AL32" i="28"/>
  <c r="AK32" i="28"/>
  <c r="AJ32" i="28"/>
  <c r="AI32" i="28"/>
  <c r="AH32" i="28"/>
  <c r="AG32" i="28"/>
  <c r="AF32" i="28"/>
  <c r="AE32" i="28"/>
  <c r="AD32" i="28"/>
  <c r="AD25" i="28" s="1"/>
  <c r="AD26" i="28" s="1"/>
  <c r="AC32" i="28"/>
  <c r="AB32" i="28"/>
  <c r="AA32" i="28"/>
  <c r="Z32" i="28"/>
  <c r="Y32" i="28"/>
  <c r="X32" i="28"/>
  <c r="W32" i="28"/>
  <c r="V32" i="28"/>
  <c r="U32" i="28"/>
  <c r="T32" i="28"/>
  <c r="S32" i="28"/>
  <c r="R32" i="28"/>
  <c r="Q32" i="28"/>
  <c r="P32" i="28"/>
  <c r="AN29" i="28"/>
  <c r="AM29" i="28"/>
  <c r="AL29" i="28"/>
  <c r="AK29" i="28"/>
  <c r="AJ29" i="28"/>
  <c r="AI29" i="28"/>
  <c r="AH29" i="28"/>
  <c r="AG29" i="28"/>
  <c r="AF29" i="28"/>
  <c r="AE29" i="28"/>
  <c r="AD29" i="28"/>
  <c r="AC29" i="28"/>
  <c r="AB29" i="28"/>
  <c r="AA29" i="28"/>
  <c r="Z29" i="28"/>
  <c r="Y29" i="28"/>
  <c r="X29" i="28"/>
  <c r="W29" i="28"/>
  <c r="V29" i="28"/>
  <c r="U29" i="28"/>
  <c r="T29" i="28"/>
  <c r="S29" i="28"/>
  <c r="R29" i="28"/>
  <c r="Q29" i="28"/>
  <c r="P29" i="28"/>
  <c r="AN27" i="28"/>
  <c r="AM27" i="28"/>
  <c r="AL27" i="28"/>
  <c r="AK27" i="28"/>
  <c r="AJ27" i="28"/>
  <c r="AI27" i="28"/>
  <c r="AH27" i="28"/>
  <c r="AG27" i="28"/>
  <c r="AF27" i="28"/>
  <c r="AE27" i="28"/>
  <c r="AD27" i="28"/>
  <c r="AC27" i="28"/>
  <c r="AB27" i="28"/>
  <c r="AA27" i="28"/>
  <c r="Z27" i="28"/>
  <c r="Y27" i="28"/>
  <c r="X27" i="28"/>
  <c r="W27" i="28"/>
  <c r="V27" i="28"/>
  <c r="U27" i="28"/>
  <c r="T27" i="28"/>
  <c r="S27" i="28"/>
  <c r="R27" i="28"/>
  <c r="Q27" i="28"/>
  <c r="P27" i="28"/>
  <c r="N26" i="28"/>
  <c r="AN23" i="28"/>
  <c r="AM23" i="28"/>
  <c r="AL23" i="28"/>
  <c r="AK23" i="28"/>
  <c r="AJ23" i="28"/>
  <c r="AI23" i="28"/>
  <c r="AH23" i="28"/>
  <c r="AG23" i="28"/>
  <c r="AF23" i="28"/>
  <c r="AE23" i="28"/>
  <c r="AD23" i="28"/>
  <c r="AC23" i="28"/>
  <c r="AB23" i="28"/>
  <c r="AA23" i="28"/>
  <c r="Z23" i="28"/>
  <c r="Y23" i="28"/>
  <c r="X23" i="28"/>
  <c r="W23" i="28"/>
  <c r="V23" i="28"/>
  <c r="U23" i="28"/>
  <c r="T23" i="28"/>
  <c r="S23" i="28"/>
  <c r="R23" i="28"/>
  <c r="Q23" i="28"/>
  <c r="P23" i="28"/>
  <c r="AN17" i="28"/>
  <c r="AM17" i="28"/>
  <c r="AL17" i="28"/>
  <c r="AK17" i="28"/>
  <c r="AJ17" i="28"/>
  <c r="AI17" i="28"/>
  <c r="AH17" i="28"/>
  <c r="AG17" i="28"/>
  <c r="AF17" i="28"/>
  <c r="AE17" i="28"/>
  <c r="AD17" i="28"/>
  <c r="AC17" i="28"/>
  <c r="AB17" i="28"/>
  <c r="AA17" i="28"/>
  <c r="Z17" i="28"/>
  <c r="Y17" i="28"/>
  <c r="X17" i="28"/>
  <c r="W17" i="28"/>
  <c r="V17" i="28"/>
  <c r="U17" i="28"/>
  <c r="T17" i="28"/>
  <c r="S17" i="28"/>
  <c r="R17" i="28"/>
  <c r="Q17" i="28"/>
  <c r="P17" i="28"/>
  <c r="AN16" i="28"/>
  <c r="AM16" i="28"/>
  <c r="AL16" i="28"/>
  <c r="AK16" i="28"/>
  <c r="AJ16" i="28"/>
  <c r="AI16" i="28"/>
  <c r="AH16" i="28"/>
  <c r="AG16" i="28"/>
  <c r="AF16" i="28"/>
  <c r="AE16" i="28"/>
  <c r="AD16" i="28"/>
  <c r="AC16" i="28"/>
  <c r="AB16" i="28"/>
  <c r="AA16" i="28"/>
  <c r="Z16" i="28"/>
  <c r="Y16" i="28"/>
  <c r="X16" i="28"/>
  <c r="W16" i="28"/>
  <c r="V16" i="28"/>
  <c r="U16" i="28"/>
  <c r="T16" i="28"/>
  <c r="S16" i="28"/>
  <c r="R16" i="28"/>
  <c r="Q16" i="28"/>
  <c r="P16" i="28"/>
  <c r="AN15" i="28"/>
  <c r="AM15" i="28"/>
  <c r="AL15" i="28"/>
  <c r="AK15" i="28"/>
  <c r="AJ15" i="28"/>
  <c r="AI15" i="28"/>
  <c r="AH15" i="28"/>
  <c r="AG15" i="28"/>
  <c r="AF15" i="28"/>
  <c r="AE15" i="28"/>
  <c r="AD15" i="28"/>
  <c r="AC15" i="28"/>
  <c r="AB15" i="28"/>
  <c r="AA15" i="28"/>
  <c r="Z15" i="28"/>
  <c r="Y15" i="28"/>
  <c r="X15" i="28"/>
  <c r="W15" i="28"/>
  <c r="V15" i="28"/>
  <c r="U15" i="28"/>
  <c r="T15" i="28"/>
  <c r="S15" i="28"/>
  <c r="R15" i="28"/>
  <c r="Q15" i="28"/>
  <c r="P15" i="28"/>
  <c r="AN14" i="28"/>
  <c r="AM14" i="28"/>
  <c r="AL14" i="28"/>
  <c r="AK14" i="28"/>
  <c r="AJ14" i="28"/>
  <c r="AI14" i="28"/>
  <c r="AH14" i="28"/>
  <c r="AG14" i="28"/>
  <c r="AF14" i="28"/>
  <c r="AE14" i="28"/>
  <c r="AD14" i="28"/>
  <c r="AC14" i="28"/>
  <c r="AB14" i="28"/>
  <c r="AA14" i="28"/>
  <c r="Z14" i="28"/>
  <c r="Y14" i="28"/>
  <c r="X14" i="28"/>
  <c r="W14" i="28"/>
  <c r="V14" i="28"/>
  <c r="U14" i="28"/>
  <c r="T14" i="28"/>
  <c r="S14" i="28"/>
  <c r="R14" i="28"/>
  <c r="Q14" i="28"/>
  <c r="P14" i="28"/>
  <c r="AN6" i="28"/>
  <c r="AM6" i="28"/>
  <c r="AL6" i="28"/>
  <c r="AK6" i="28"/>
  <c r="AJ6" i="28"/>
  <c r="AI6" i="28"/>
  <c r="AH6" i="28"/>
  <c r="AG6" i="28"/>
  <c r="AF6" i="28"/>
  <c r="AE6" i="28"/>
  <c r="AD6" i="28"/>
  <c r="AC6" i="28"/>
  <c r="AB6" i="28"/>
  <c r="AA6" i="28"/>
  <c r="Z6" i="28"/>
  <c r="Y6" i="28"/>
  <c r="X6" i="28"/>
  <c r="W6" i="28"/>
  <c r="V6" i="28"/>
  <c r="U6" i="28"/>
  <c r="T6" i="28"/>
  <c r="S6" i="28"/>
  <c r="R6" i="28"/>
  <c r="Q6" i="28"/>
  <c r="P6" i="28"/>
  <c r="AN5" i="28"/>
  <c r="AM5" i="28"/>
  <c r="AL5" i="28"/>
  <c r="AK5" i="28"/>
  <c r="AJ5" i="28"/>
  <c r="AI5" i="28"/>
  <c r="AH5" i="28"/>
  <c r="AG5" i="28"/>
  <c r="AF5" i="28"/>
  <c r="AE5" i="28"/>
  <c r="AD5" i="28"/>
  <c r="AC5" i="28"/>
  <c r="AB5" i="28"/>
  <c r="AA5" i="28"/>
  <c r="Z5" i="28"/>
  <c r="Y5" i="28"/>
  <c r="X5" i="28"/>
  <c r="W5" i="28"/>
  <c r="V5" i="28"/>
  <c r="U5" i="28"/>
  <c r="T5" i="28"/>
  <c r="S5" i="28"/>
  <c r="R5" i="28"/>
  <c r="Q5" i="28"/>
  <c r="P5" i="28"/>
  <c r="N4" i="28"/>
  <c r="AM39" i="28"/>
  <c r="Y39" i="28"/>
  <c r="AH39" i="28"/>
  <c r="X39" i="28"/>
  <c r="R39" i="28"/>
  <c r="Z39" i="28"/>
  <c r="Q39" i="28"/>
  <c r="AG39" i="28"/>
  <c r="AF39" i="28"/>
  <c r="AN39" i="28"/>
  <c r="Z96" i="28"/>
  <c r="Q96" i="28"/>
  <c r="X96" i="28"/>
  <c r="AE39" i="28"/>
  <c r="AE96" i="28"/>
  <c r="AL96" i="28"/>
  <c r="U96" i="28"/>
  <c r="AC96" i="28"/>
  <c r="AK96" i="28"/>
  <c r="T96" i="28"/>
  <c r="AB96" i="28"/>
  <c r="AJ96" i="28"/>
  <c r="R96" i="28"/>
  <c r="AH96" i="28"/>
  <c r="V39" i="28"/>
  <c r="AD39" i="28"/>
  <c r="U39" i="28"/>
  <c r="AK39" i="28"/>
  <c r="T39" i="28"/>
  <c r="AJ39" i="28"/>
  <c r="S39" i="28"/>
  <c r="AA39" i="28"/>
  <c r="AI39" i="28"/>
  <c r="S96" i="28"/>
  <c r="AI96" i="28"/>
  <c r="Y96" i="28"/>
  <c r="AG96" i="28"/>
  <c r="P96" i="28"/>
  <c r="O96" i="28" s="1"/>
  <c r="AF96" i="28"/>
  <c r="AN96" i="28"/>
  <c r="V96" i="28"/>
  <c r="AA96" i="28"/>
  <c r="P39" i="28"/>
  <c r="O39" i="28" s="1"/>
  <c r="W39" i="28"/>
  <c r="AD96" i="28"/>
  <c r="AL39" i="28"/>
  <c r="AC39" i="28"/>
  <c r="AB39" i="28"/>
  <c r="AM96" i="28"/>
  <c r="W96" i="28"/>
  <c r="I137" i="28"/>
  <c r="J137" i="28" s="1"/>
  <c r="AK121" i="28"/>
  <c r="AL110" i="28"/>
  <c r="V121" i="28"/>
  <c r="AL121" i="28"/>
  <c r="I26" i="28"/>
  <c r="J26" i="28" s="1"/>
  <c r="P110" i="28"/>
  <c r="O110" i="28" s="1"/>
  <c r="U121" i="28"/>
  <c r="AD110" i="28"/>
  <c r="AD121" i="28"/>
  <c r="X110" i="28"/>
  <c r="AF110" i="28"/>
  <c r="AM110" i="28"/>
  <c r="Q110" i="28"/>
  <c r="Y110" i="28"/>
  <c r="AG110" i="28"/>
  <c r="AN110" i="28"/>
  <c r="V129" i="28"/>
  <c r="AB110" i="28"/>
  <c r="AJ110" i="28"/>
  <c r="AB121" i="28"/>
  <c r="AJ121" i="28"/>
  <c r="S121" i="28"/>
  <c r="W121" i="28"/>
  <c r="AE129" i="28"/>
  <c r="S110" i="28"/>
  <c r="AA110" i="28"/>
  <c r="AA121" i="28"/>
  <c r="AI121" i="28"/>
  <c r="W110" i="28"/>
  <c r="AE110" i="28"/>
  <c r="AE121" i="28"/>
  <c r="AM121" i="28"/>
  <c r="AA129" i="28"/>
  <c r="Q129" i="28"/>
  <c r="V110" i="28"/>
  <c r="P121" i="28"/>
  <c r="O121" i="28" s="1"/>
  <c r="X121" i="28"/>
  <c r="AF121" i="28"/>
  <c r="AN121" i="28"/>
  <c r="Z110" i="28"/>
  <c r="R121" i="28"/>
  <c r="Z121" i="28"/>
  <c r="AH121" i="28"/>
  <c r="W129" i="28"/>
  <c r="AM129" i="28"/>
  <c r="AD129" i="28"/>
  <c r="AL129" i="28"/>
  <c r="T129" i="28"/>
  <c r="S129" i="28"/>
  <c r="AI129" i="28"/>
  <c r="U110" i="28"/>
  <c r="AC110" i="28"/>
  <c r="AK110" i="28"/>
  <c r="AC121" i="28"/>
  <c r="T121" i="28"/>
  <c r="AK129" i="28"/>
  <c r="T110" i="28"/>
  <c r="AI110" i="28"/>
  <c r="Q121" i="28"/>
  <c r="Y121" i="28"/>
  <c r="AG121" i="28"/>
  <c r="U129" i="28"/>
  <c r="AC129" i="28"/>
  <c r="AB129" i="28"/>
  <c r="AJ129" i="28"/>
  <c r="R129" i="28"/>
  <c r="Z129" i="28"/>
  <c r="AH129" i="28"/>
  <c r="Y129" i="28"/>
  <c r="AG129" i="28"/>
  <c r="P129" i="28"/>
  <c r="O129" i="28" s="1"/>
  <c r="X129" i="28"/>
  <c r="AF129" i="28"/>
  <c r="AN129" i="28"/>
  <c r="R110" i="28"/>
  <c r="AH110" i="28"/>
  <c r="G7" i="30"/>
  <c r="F7" i="30"/>
  <c r="D51" i="30"/>
  <c r="F8" i="30"/>
  <c r="G8" i="30"/>
  <c r="H8" i="30"/>
  <c r="I8" i="32" l="1"/>
  <c r="D22" i="32"/>
  <c r="H7" i="33"/>
  <c r="I7" i="33"/>
  <c r="D50" i="33"/>
  <c r="G8" i="33" s="1"/>
  <c r="I258" i="28"/>
  <c r="J258" i="28" s="1"/>
  <c r="S25" i="28"/>
  <c r="S26" i="28" s="1"/>
  <c r="AA25" i="28"/>
  <c r="AA26" i="28" s="1"/>
  <c r="AI25" i="28"/>
  <c r="AI26" i="28" s="1"/>
  <c r="R25" i="28"/>
  <c r="R26" i="28" s="1"/>
  <c r="R2" i="28" s="1"/>
  <c r="Z25" i="28"/>
  <c r="Z26" i="28" s="1"/>
  <c r="Z2" i="28" s="1"/>
  <c r="AH25" i="28"/>
  <c r="AH26" i="28" s="1"/>
  <c r="Q25" i="28"/>
  <c r="Q26" i="28" s="1"/>
  <c r="AG25" i="28"/>
  <c r="AG26" i="28" s="1"/>
  <c r="P25" i="28"/>
  <c r="X25" i="28"/>
  <c r="X26" i="28" s="1"/>
  <c r="AN25" i="28"/>
  <c r="AN26" i="28" s="1"/>
  <c r="W25" i="28"/>
  <c r="W26" i="28" s="1"/>
  <c r="W2" i="28" s="1"/>
  <c r="AE25" i="28"/>
  <c r="AE26" i="28" s="1"/>
  <c r="V25" i="28"/>
  <c r="V26" i="28" s="1"/>
  <c r="AL25" i="28"/>
  <c r="AL26" i="28" s="1"/>
  <c r="U25" i="28"/>
  <c r="U26" i="28" s="1"/>
  <c r="AC25" i="28"/>
  <c r="AC26" i="28" s="1"/>
  <c r="AK25" i="28"/>
  <c r="AK26" i="28" s="1"/>
  <c r="I112" i="28"/>
  <c r="J112" i="28" s="1"/>
  <c r="AH3" i="28"/>
  <c r="AH4" i="28" s="1"/>
  <c r="AH2" i="28" s="1"/>
  <c r="I53" i="28"/>
  <c r="J53" i="28" s="1"/>
  <c r="I68" i="28"/>
  <c r="J68" i="28" s="1"/>
  <c r="S3" i="28"/>
  <c r="S4" i="28" s="1"/>
  <c r="S2" i="28" s="1"/>
  <c r="R3" i="28"/>
  <c r="R4" i="28" s="1"/>
  <c r="Z3" i="28"/>
  <c r="Z4" i="28" s="1"/>
  <c r="AA3" i="28"/>
  <c r="AA4" i="28" s="1"/>
  <c r="AI3" i="28"/>
  <c r="AI4" i="28" s="1"/>
  <c r="AI2" i="28" s="1"/>
  <c r="Y3" i="28"/>
  <c r="Y4" i="28" s="1"/>
  <c r="Y2" i="28" s="1"/>
  <c r="P3" i="28"/>
  <c r="P4" i="28" s="1"/>
  <c r="AN3" i="28"/>
  <c r="AN4" i="28" s="1"/>
  <c r="AN2" i="28" s="1"/>
  <c r="AG3" i="28"/>
  <c r="AG4" i="28" s="1"/>
  <c r="X3" i="28"/>
  <c r="X4" i="28" s="1"/>
  <c r="X2" i="28" s="1"/>
  <c r="W3" i="28"/>
  <c r="W4" i="28" s="1"/>
  <c r="AC3" i="28"/>
  <c r="AC4" i="28" s="1"/>
  <c r="Q3" i="28"/>
  <c r="Q4" i="28" s="1"/>
  <c r="Q2" i="28" s="1"/>
  <c r="AF3" i="28"/>
  <c r="AF4" i="28" s="1"/>
  <c r="AE3" i="28"/>
  <c r="AE4" i="28" s="1"/>
  <c r="AE2" i="28" s="1"/>
  <c r="V3" i="28"/>
  <c r="V4" i="28" s="1"/>
  <c r="V2" i="28" s="1"/>
  <c r="I202" i="28"/>
  <c r="J202" i="28" s="1"/>
  <c r="I82" i="28"/>
  <c r="J82" i="28" s="1"/>
  <c r="Y25" i="28"/>
  <c r="Y26" i="28" s="1"/>
  <c r="AF25" i="28"/>
  <c r="AF26" i="28" s="1"/>
  <c r="AM25" i="28"/>
  <c r="AM26" i="28" s="1"/>
  <c r="I40" i="28"/>
  <c r="J40" i="28" s="1"/>
  <c r="AL3" i="28"/>
  <c r="AL4" i="28" s="1"/>
  <c r="AB3" i="28"/>
  <c r="AB4" i="28" s="1"/>
  <c r="AB2" i="28" s="1"/>
  <c r="P26" i="28"/>
  <c r="O26" i="28" s="1"/>
  <c r="AC2" i="28"/>
  <c r="T3" i="28"/>
  <c r="T4" i="28" s="1"/>
  <c r="T2" i="28" s="1"/>
  <c r="AJ3" i="28"/>
  <c r="AJ4" i="28" s="1"/>
  <c r="AJ2" i="28" s="1"/>
  <c r="AG2" i="28"/>
  <c r="AA2" i="28"/>
  <c r="AD3" i="28"/>
  <c r="AD4" i="28" s="1"/>
  <c r="AD2" i="28" s="1"/>
  <c r="U3" i="28"/>
  <c r="U4" i="28" s="1"/>
  <c r="U2" i="28" s="1"/>
  <c r="AK3" i="28"/>
  <c r="AK4" i="28" s="1"/>
  <c r="AK2" i="28" s="1"/>
  <c r="AM3" i="28"/>
  <c r="AM4" i="28" s="1"/>
  <c r="AM2" i="28" s="1"/>
  <c r="G8" i="32" l="1"/>
  <c r="D45" i="32"/>
  <c r="H8" i="33"/>
  <c r="F8" i="33"/>
  <c r="I8" i="33"/>
  <c r="AL2" i="28"/>
  <c r="O25" i="28"/>
  <c r="AF2" i="28"/>
  <c r="P2" i="28"/>
  <c r="O2" i="28" s="1"/>
  <c r="O3" i="28"/>
  <c r="O4" i="28"/>
  <c r="G9" i="32" l="1"/>
  <c r="F9" i="32"/>
  <c r="H9" i="32"/>
  <c r="I9" i="32"/>
</calcChain>
</file>

<file path=xl/sharedStrings.xml><?xml version="1.0" encoding="utf-8"?>
<sst xmlns="http://schemas.openxmlformats.org/spreadsheetml/2006/main" count="2321" uniqueCount="496">
  <si>
    <t>Nome</t>
  </si>
  <si>
    <t>Curso</t>
  </si>
  <si>
    <t>Unidades Curriculares</t>
  </si>
  <si>
    <t>Total
Horas</t>
  </si>
  <si>
    <t>Contrato</t>
  </si>
  <si>
    <t>Fim</t>
  </si>
  <si>
    <t>Ano / Sem</t>
  </si>
  <si>
    <t>E</t>
  </si>
  <si>
    <t>Iniciais</t>
  </si>
  <si>
    <t>LSOL</t>
  </si>
  <si>
    <t>LEI</t>
  </si>
  <si>
    <t>LSIRC</t>
  </si>
  <si>
    <t>LCE</t>
  </si>
  <si>
    <t>MSOL</t>
  </si>
  <si>
    <t>MGIQAS</t>
  </si>
  <si>
    <t>MEI</t>
  </si>
  <si>
    <t>MGIE</t>
  </si>
  <si>
    <t>ETI</t>
  </si>
  <si>
    <t>RED</t>
  </si>
  <si>
    <t>ORI</t>
  </si>
  <si>
    <t>Docente</t>
  </si>
  <si>
    <t>LSIG</t>
  </si>
  <si>
    <t>LTM</t>
  </si>
  <si>
    <t>MGP</t>
  </si>
  <si>
    <t>MGO3S</t>
  </si>
  <si>
    <t>PGSCIE</t>
  </si>
  <si>
    <t>LSTA</t>
  </si>
  <si>
    <t>MADE</t>
  </si>
  <si>
    <t>CTeSP_DWDM</t>
  </si>
  <si>
    <t>CTeSP_RSI</t>
  </si>
  <si>
    <t>CTeSP_IG</t>
  </si>
  <si>
    <t>CTeSP_GQAS</t>
  </si>
  <si>
    <t>CTeSP_GNPME</t>
  </si>
  <si>
    <t>Renovação</t>
  </si>
  <si>
    <t>Sit.</t>
  </si>
  <si>
    <t>CTeSP_SJ</t>
  </si>
  <si>
    <t>Horas
ETI (anual)</t>
  </si>
  <si>
    <t>Regime</t>
  </si>
  <si>
    <t>CTeSP_GVM</t>
  </si>
  <si>
    <t>D</t>
  </si>
  <si>
    <t>2/1</t>
  </si>
  <si>
    <t>1/1</t>
  </si>
  <si>
    <t>1/2</t>
  </si>
  <si>
    <t>2/2</t>
  </si>
  <si>
    <t>O</t>
  </si>
  <si>
    <t>3/1</t>
  </si>
  <si>
    <t>3/2</t>
  </si>
  <si>
    <t>I</t>
  </si>
  <si>
    <t>P</t>
  </si>
  <si>
    <t>JAO</t>
  </si>
  <si>
    <t>José António Oliveira</t>
  </si>
  <si>
    <t>Técnicas de Estudo e Investigação em Solicitadoria TP1</t>
  </si>
  <si>
    <t>Técnicas de Estudo e Investigação em Solicitadoria TP2 (PL)</t>
  </si>
  <si>
    <t>Recursos Humanos TP1</t>
  </si>
  <si>
    <t>Recursos Humanos OT1</t>
  </si>
  <si>
    <t>Recursos Humanos TP2 (PL)</t>
  </si>
  <si>
    <t>Recursos Humanos OT2 (PL)</t>
  </si>
  <si>
    <t>Meios de Resolução de Litígios TP1</t>
  </si>
  <si>
    <t>Meios de Resolução de Litígios TP2 (PL)</t>
  </si>
  <si>
    <t>Introdução ao Projeto Avançado OT</t>
  </si>
  <si>
    <t>MJM</t>
  </si>
  <si>
    <t>Maria João Machado</t>
  </si>
  <si>
    <t>Direito e Processo do Trabalho TP1</t>
  </si>
  <si>
    <t>Direito e Processo do Trabalho TP2 (PL)</t>
  </si>
  <si>
    <t>Direito Societário TP</t>
  </si>
  <si>
    <t>Sociedades Comerciais TP1</t>
  </si>
  <si>
    <t>Sociedades Comerciais TP2 (PL)</t>
  </si>
  <si>
    <t>Direito para os Negócios T</t>
  </si>
  <si>
    <t>Direito do Trabalho e da Segurança Social TP</t>
  </si>
  <si>
    <t>Direito Administrativo I TP1</t>
  </si>
  <si>
    <t>Direito Administrativo I TP2 (PL)</t>
  </si>
  <si>
    <t>Direito Administrativo II TP1</t>
  </si>
  <si>
    <t>Direito Administrativo II TP2 (PL)</t>
  </si>
  <si>
    <t>SMT</t>
  </si>
  <si>
    <t>Sérgio Miguel Tomás</t>
  </si>
  <si>
    <t>Direito Comercial TP1</t>
  </si>
  <si>
    <t>Direito Comercial TP2 (PL)</t>
  </si>
  <si>
    <t>Direito dos Contratos TP1</t>
  </si>
  <si>
    <t>Direito dos Contratos TP2 (PL)</t>
  </si>
  <si>
    <t>Contratos I TP</t>
  </si>
  <si>
    <t>Contratos I OT</t>
  </si>
  <si>
    <t>Direitos Reais TP1</t>
  </si>
  <si>
    <t>Direitos Reais TP2 (PL)</t>
  </si>
  <si>
    <t>SCM</t>
  </si>
  <si>
    <t>Susana Catarina Machado</t>
  </si>
  <si>
    <t>Direito das Obrigações TP1</t>
  </si>
  <si>
    <t>Direito das Obrigações TP2 (PL)</t>
  </si>
  <si>
    <t>Direito da Insolvência TP1</t>
  </si>
  <si>
    <t>Direito da Insolvência TP2 (PL)</t>
  </si>
  <si>
    <t>Insolvência e Recuperação de Empresas TP</t>
  </si>
  <si>
    <t>Direito Constitucional e da União Europeia TP1</t>
  </si>
  <si>
    <t>Direito Constitucional e da União Europeia TP2 (PL)</t>
  </si>
  <si>
    <t>Prática Processual Civil Declarativa TP</t>
  </si>
  <si>
    <t>Direito Processual Civil Declarativo TP2 (PL)</t>
  </si>
  <si>
    <t>Direito Processual Civil Executivo TP1</t>
  </si>
  <si>
    <t>Direito Processual Civil Executivo TP2 (PL)</t>
  </si>
  <si>
    <t>Prática Processual Civil Executiva OT</t>
  </si>
  <si>
    <t>MDF</t>
  </si>
  <si>
    <t>Maria Malta Fernandes</t>
  </si>
  <si>
    <t>Introdução ao Direito TP1</t>
  </si>
  <si>
    <t>Introdução ao Direito TP2 (PL)</t>
  </si>
  <si>
    <t>Arrendamento e Condomínio TP1</t>
  </si>
  <si>
    <t>Arrendamento e Condomínio TP2 (PL)</t>
  </si>
  <si>
    <t>Teoria Geral do Direito Civil TP1</t>
  </si>
  <si>
    <t>Teoria Geral do Direito Civil TP2 (PL)</t>
  </si>
  <si>
    <t>SAP</t>
  </si>
  <si>
    <t>Susana Alcina Pinto</t>
  </si>
  <si>
    <t>Direito do Urbanismo TP1</t>
  </si>
  <si>
    <t>Direito do Urbanismo TP2 (PL)</t>
  </si>
  <si>
    <t>AOS</t>
  </si>
  <si>
    <t>Abílio Oliveira Silva</t>
  </si>
  <si>
    <t>Ana Cristina Ferreira</t>
  </si>
  <si>
    <t>Direito Económico Internacional T</t>
  </si>
  <si>
    <t>Direito Económico Internacional TP</t>
  </si>
  <si>
    <t>Francisco Marques Vieira</t>
  </si>
  <si>
    <t>Direito Penal e Contraordenacional TP2 (PL)</t>
  </si>
  <si>
    <t>JMN</t>
  </si>
  <si>
    <t>José Miguel Nunes</t>
  </si>
  <si>
    <t>Processo de Inventário TP1</t>
  </si>
  <si>
    <t>Processo de Inventário TP2 (PL)</t>
  </si>
  <si>
    <t>Direito das Sucessões TP1</t>
  </si>
  <si>
    <t>Direito das Sucessões TP2 (PL)</t>
  </si>
  <si>
    <t>Gestão de Recursos Humanos TP</t>
  </si>
  <si>
    <t>Política e Cultura Internacional Contemporânea T</t>
  </si>
  <si>
    <t>Política e Cultura Internacional Contemporânea OT</t>
  </si>
  <si>
    <t>Direito Fiscal I TP2 (PL)</t>
  </si>
  <si>
    <t>Direito Fiscal II TP1</t>
  </si>
  <si>
    <t>Direito Fiscal II TP2 (PL)</t>
  </si>
  <si>
    <t>Maria Fátima Silva</t>
  </si>
  <si>
    <t>NMM</t>
  </si>
  <si>
    <t>Nuno Monteiro Miranda</t>
  </si>
  <si>
    <t>Direito Fiscal I TP1</t>
  </si>
  <si>
    <t>Fiscalidade Aplicada ao Património TP</t>
  </si>
  <si>
    <t>Direito Fiscal II TP</t>
  </si>
  <si>
    <t>Direito Fiscal II TP (PL)</t>
  </si>
  <si>
    <t>PAT</t>
  </si>
  <si>
    <t>Paulo Alexandre Teixeira</t>
  </si>
  <si>
    <t>Direito da Família TP1</t>
  </si>
  <si>
    <t>Direito da Família TP2 (PL)</t>
  </si>
  <si>
    <t>Ética e Deontologia Profissional TP1</t>
  </si>
  <si>
    <t>Ética e Deontologia Profissional TP2 (PL)</t>
  </si>
  <si>
    <t>VFM</t>
  </si>
  <si>
    <t>Registo Civil e Notariado TP</t>
  </si>
  <si>
    <t>Registo Civil e Notariado OT</t>
  </si>
  <si>
    <t>Registo Predial e Comercial TP</t>
  </si>
  <si>
    <t>Registo Predial e Comercial OT</t>
  </si>
  <si>
    <t>Direito do Consumo TP1</t>
  </si>
  <si>
    <t>Direito do Consumo TP2 (PL)</t>
  </si>
  <si>
    <t>Liderança e Gestão de Equipas TP</t>
  </si>
  <si>
    <t>CTeSP_CRSI</t>
  </si>
  <si>
    <t>Ana Raquel Barbosa</t>
  </si>
  <si>
    <t>Patrícia Anjos Azevedo</t>
  </si>
  <si>
    <t>Direito Processual Civil Declarativo TP 1</t>
  </si>
  <si>
    <t>Prática Processual Civil Executiva TP 1</t>
  </si>
  <si>
    <t>PDV</t>
  </si>
  <si>
    <t>Pedro Dias Venâncio</t>
  </si>
  <si>
    <t xml:space="preserve">Direito Penal e Contraordenacional TP1 </t>
  </si>
  <si>
    <t>Ética e Legislação Informática TP</t>
  </si>
  <si>
    <t>CTeSP GVM</t>
  </si>
  <si>
    <t>Nome</t>
    <phoneticPr fontId="1" type="noConversion"/>
  </si>
  <si>
    <t>PAV</t>
  </si>
  <si>
    <t>Curso Breve Português M23 anos</t>
  </si>
  <si>
    <t>M23</t>
  </si>
  <si>
    <t>Simulação Jurídica OT1 + OT2 PL</t>
  </si>
  <si>
    <t>Total Horas Letivas (Semestral)</t>
  </si>
  <si>
    <t>Total Horas Letivas (Anual)</t>
  </si>
  <si>
    <t>Início</t>
  </si>
  <si>
    <t>Direito Processual Civil Declarativo TP1</t>
  </si>
  <si>
    <t>Prática Forense e Custas Processuais TP1</t>
  </si>
  <si>
    <t>Prática Forense e Custas Processuais TP2 (PL)</t>
  </si>
  <si>
    <t>Patrícia Pinto Alves</t>
  </si>
  <si>
    <t>GRH e Voluntariado TP</t>
  </si>
  <si>
    <t>Noções Fundamentais de Direito TP1 (L)</t>
  </si>
  <si>
    <t>Prática Processual Civil Declarativa OT</t>
  </si>
  <si>
    <t>Registos e Notariado II TP1</t>
  </si>
  <si>
    <t>Registos e Notariado II TP2 (PL)</t>
  </si>
  <si>
    <t>Psicossociologia das Organizações</t>
  </si>
  <si>
    <t>0/2</t>
  </si>
  <si>
    <t>Rafaela Antónia Leite</t>
  </si>
  <si>
    <t>Simulação Jurídica OT2 PL</t>
  </si>
  <si>
    <t>Direito Empresarial e dos Transportes</t>
  </si>
  <si>
    <t>LGIL</t>
  </si>
  <si>
    <t>Contratos II OT</t>
  </si>
  <si>
    <t>Seminários I (S)</t>
  </si>
  <si>
    <t>Seminários II (S)</t>
  </si>
  <si>
    <t>Noções Fundamentais de Direito TP2 (PL)</t>
  </si>
  <si>
    <t>CTeSP GNPME</t>
  </si>
  <si>
    <t xml:space="preserve">Simulação Jurídica OT1 </t>
  </si>
  <si>
    <t>Simulação Jurídica OT2 (PL)</t>
  </si>
  <si>
    <t>Direção Departamento CJS</t>
  </si>
  <si>
    <t>Direção MSOL</t>
  </si>
  <si>
    <t>Direção LSOL</t>
  </si>
  <si>
    <t>Sociologia do Trabalho e dos Processos de Gestão TP</t>
  </si>
  <si>
    <t>Desenvolvimento de Competências Pessoais e Organizacionais (S)</t>
  </si>
  <si>
    <t>Ingles Técnico TP</t>
  </si>
  <si>
    <t>Noções Fundamentais de Direito (Amarante) TP</t>
  </si>
  <si>
    <t>Direito Empresarial (Felgueiras) TP</t>
  </si>
  <si>
    <t>Políticas e Respostas Sociais TP</t>
  </si>
  <si>
    <t>Pedro Neves Sousa</t>
  </si>
  <si>
    <t>CTeSP GI4.0</t>
  </si>
  <si>
    <t>Conceção e Gestão da Formação TP</t>
  </si>
  <si>
    <t>Conceção e Gestão da Formação TP 1 + TP2</t>
  </si>
  <si>
    <t>Prof. Adjunta Convidada Exclus.</t>
  </si>
  <si>
    <t>Prof. Adjunto Convidado TI</t>
  </si>
  <si>
    <t>Assistente Convidada TP 59%</t>
  </si>
  <si>
    <t>Prof. Adjunto Convidado TP 50%</t>
  </si>
  <si>
    <t>Assistente Convidado TP 59%</t>
  </si>
  <si>
    <t>Assistente Convidado TP 50%</t>
  </si>
  <si>
    <t>Direito Comercial e do Trabalho T (L)</t>
  </si>
  <si>
    <t>Direito Comercial e do Trabalho TP (L)</t>
  </si>
  <si>
    <t>Direito Comercial e do Trabalho T (PL)</t>
  </si>
  <si>
    <t>Direito Comercial e do Trabalho TP (PL)</t>
  </si>
  <si>
    <t>FJV</t>
  </si>
  <si>
    <t>PNS</t>
  </si>
  <si>
    <t>Assistente Convidada TP 20%</t>
  </si>
  <si>
    <t>Assistente Convidado TP 55%</t>
  </si>
  <si>
    <t>ACF</t>
  </si>
  <si>
    <t xml:space="preserve">Inglês Técnico TP </t>
  </si>
  <si>
    <t>CTeSP IG 4.0</t>
  </si>
  <si>
    <t>MFS</t>
  </si>
  <si>
    <t>Procedimento e Processo Tributário TP1</t>
  </si>
  <si>
    <t>Procedimento e Processo Tributário TP2</t>
  </si>
  <si>
    <t>CTeSP DWDM</t>
  </si>
  <si>
    <t>Luciana Cabral Bessa</t>
  </si>
  <si>
    <t>Inglês TP</t>
  </si>
  <si>
    <t>Prof. Adj. Convidada TP 50%</t>
  </si>
  <si>
    <t>Maria Lurdes Mesquita</t>
  </si>
  <si>
    <t>Direção de MSOL</t>
  </si>
  <si>
    <t>Ausente ao serviço desde 05/01/2021</t>
  </si>
  <si>
    <t>CTeSP GIS</t>
  </si>
  <si>
    <t>Língua Portuguesa TP</t>
  </si>
  <si>
    <t>Acerto DSD plurianual 2020-2021</t>
  </si>
  <si>
    <t>ARB</t>
  </si>
  <si>
    <t>Renovou 23/06/2021</t>
  </si>
  <si>
    <t>RAL</t>
  </si>
  <si>
    <t>Assistente Convidado TP 40%</t>
  </si>
  <si>
    <t>POR DISTRIBUIR</t>
  </si>
  <si>
    <t>PPA</t>
  </si>
  <si>
    <t>CURSO</t>
  </si>
  <si>
    <t>UNIDADE CURRICULAR</t>
  </si>
  <si>
    <t>ANO</t>
  </si>
  <si>
    <t>SEM</t>
  </si>
  <si>
    <t>DEPARTAM.</t>
  </si>
  <si>
    <t>REGENTE</t>
  </si>
  <si>
    <t>JÚRI EXAME</t>
  </si>
  <si>
    <t>PRESIDENTE</t>
  </si>
  <si>
    <t>VOGAL</t>
  </si>
  <si>
    <t>2500 - LCE</t>
  </si>
  <si>
    <t>Noções Fundamentais de Direito</t>
  </si>
  <si>
    <t>1º</t>
  </si>
  <si>
    <t>1ºS</t>
  </si>
  <si>
    <t>CJS</t>
  </si>
  <si>
    <t>Amélia Oliveira Carvalho</t>
  </si>
  <si>
    <t>Direito Comercial e do Trabalho</t>
  </si>
  <si>
    <t>3º</t>
  </si>
  <si>
    <t>2ºS</t>
  </si>
  <si>
    <t>Técnicas de Informação e Comunicação</t>
  </si>
  <si>
    <t>João Miguel Martins</t>
  </si>
  <si>
    <t>Ética e Deontologia Profissional</t>
  </si>
  <si>
    <t>Fernanda Maria Leão</t>
  </si>
  <si>
    <t>Vítor Lélio Braga</t>
  </si>
  <si>
    <t>Recursos Humanos</t>
  </si>
  <si>
    <t>Psicossociologia do Trabalho</t>
  </si>
  <si>
    <t>2º</t>
  </si>
  <si>
    <t>Hélia Jesus Santos</t>
  </si>
  <si>
    <t>Conceção e Gestão da Formação</t>
  </si>
  <si>
    <t>Direito Fiscal</t>
  </si>
  <si>
    <t>José Carvalho Mendes</t>
  </si>
  <si>
    <t>Fiscalidade</t>
  </si>
  <si>
    <t>2600 - LCE</t>
  </si>
  <si>
    <t>Procedimento e Processo Tributário</t>
  </si>
  <si>
    <t>Direito Constitucional e da União Europeia</t>
  </si>
  <si>
    <t>Direito do Consumo</t>
  </si>
  <si>
    <t>Direito Processual Civil Declarativo</t>
  </si>
  <si>
    <t>Direito Processual Civil Executivo</t>
  </si>
  <si>
    <t>Direito e Processo do Trabalho</t>
  </si>
  <si>
    <t>Sociedades Comerciais</t>
  </si>
  <si>
    <t>Arrendamento e Condomínio</t>
  </si>
  <si>
    <t>Simulação Jurídica</t>
  </si>
  <si>
    <t>Introdução ao Direito</t>
  </si>
  <si>
    <t>Teoria Geral de Direito Civil</t>
  </si>
  <si>
    <t>Prática Forense e Custas Processuais</t>
  </si>
  <si>
    <t>Técnicas de Estudo e Investigação Em Solicitadoria</t>
  </si>
  <si>
    <t>Direito da Família</t>
  </si>
  <si>
    <t>Direito Administrativo I</t>
  </si>
  <si>
    <t>Direito Administrativo II</t>
  </si>
  <si>
    <t>Direito Penal e Contraordenacional</t>
  </si>
  <si>
    <t>Meios de Resolução de Litígios</t>
  </si>
  <si>
    <t>Francisco José Vieira</t>
  </si>
  <si>
    <t>Direito das Sucessões</t>
  </si>
  <si>
    <t>Direito do Urbanismo</t>
  </si>
  <si>
    <t>Direito Fiscal I</t>
  </si>
  <si>
    <t>Processo de Inventário</t>
  </si>
  <si>
    <t>Registos e Notariado I</t>
  </si>
  <si>
    <t>Registos e Notariado II</t>
  </si>
  <si>
    <t>Direito Fiscal II</t>
  </si>
  <si>
    <t>Direito Comercial</t>
  </si>
  <si>
    <t>Direitos Reais</t>
  </si>
  <si>
    <t>Direito das Obrigações</t>
  </si>
  <si>
    <t>Direito dos Contratos</t>
  </si>
  <si>
    <t>Direito da Insolvência</t>
  </si>
  <si>
    <t>Pedro Neves de Sousa</t>
  </si>
  <si>
    <t>2504 - LSIRC</t>
  </si>
  <si>
    <t>Ética e Legislação Informática</t>
  </si>
  <si>
    <t>João Paulo Magalhães</t>
  </si>
  <si>
    <t>Inglês Técnico</t>
  </si>
  <si>
    <t>2506 - LSIG</t>
  </si>
  <si>
    <t>Davide Carneiro</t>
  </si>
  <si>
    <t>Direito Para os Negócios</t>
  </si>
  <si>
    <t xml:space="preserve">Desenvolvimento de Competências Pessoais e Organizacionais </t>
  </si>
  <si>
    <t>2606 - LSIG</t>
  </si>
  <si>
    <t xml:space="preserve">Sociologia do Trabalho e dos Processos de Gestão </t>
  </si>
  <si>
    <t>2508 - LSTA</t>
  </si>
  <si>
    <t>Mário António Rebelo</t>
  </si>
  <si>
    <t>Metodologias de Apresentação e Estudo</t>
  </si>
  <si>
    <t>Ética e Deontologia</t>
  </si>
  <si>
    <t>Paulo Antero Oliveira</t>
  </si>
  <si>
    <t>Vitor Lélio Braga</t>
  </si>
  <si>
    <t>2602 - LSOL</t>
  </si>
  <si>
    <t>Marisa José Ferreira</t>
  </si>
  <si>
    <t>Inglês</t>
  </si>
  <si>
    <t>2804 - CTeSP - GNPME</t>
  </si>
  <si>
    <t>Língua Portuguesa</t>
  </si>
  <si>
    <t>Alexandra Maria Braga</t>
  </si>
  <si>
    <t>Maria de Fátima Silva</t>
  </si>
  <si>
    <t>Língua Inglesa</t>
  </si>
  <si>
    <t>Direito Empresarial</t>
  </si>
  <si>
    <t>2805 - CTeSP - DWDM</t>
  </si>
  <si>
    <t>2808 - CTeSP - SJ</t>
  </si>
  <si>
    <t>Atendimento e Relações Públicas</t>
  </si>
  <si>
    <t>Práticas de Secretariado</t>
  </si>
  <si>
    <t>Práticas Forenses, Taxas e Custas</t>
  </si>
  <si>
    <t>Direito Contraordenacional</t>
  </si>
  <si>
    <t>Organização e Procedimento Administrativo</t>
  </si>
  <si>
    <t>Pedro Miguel Sousa</t>
  </si>
  <si>
    <t>Práticas Processuais Declarativas</t>
  </si>
  <si>
    <t>Práticas Processuais Executivas</t>
  </si>
  <si>
    <t>Práticas de Registos e Notariado</t>
  </si>
  <si>
    <t>Direito Civil</t>
  </si>
  <si>
    <t>Noções Elementares de Direito</t>
  </si>
  <si>
    <t>Práticas de Fiscalidade</t>
  </si>
  <si>
    <t>Informática Administrativa Contabilistica II</t>
  </si>
  <si>
    <t>Estágio</t>
  </si>
  <si>
    <t>2809 - CTeSP - CRSI</t>
  </si>
  <si>
    <t>Altino Manuel Sampaio</t>
  </si>
  <si>
    <t>2810 - CTeSP - GVM</t>
  </si>
  <si>
    <t>Gestão de Pessoas</t>
  </si>
  <si>
    <t>Maria Teresa Barros</t>
  </si>
  <si>
    <t>Inglês Técnico e Comercial</t>
  </si>
  <si>
    <t>2901 - MGIQAS</t>
  </si>
  <si>
    <t>Metodologias</t>
  </si>
  <si>
    <t>Vanda Marlene Lima</t>
  </si>
  <si>
    <t>Augusto Miguel Lopes</t>
  </si>
  <si>
    <t>Liderança e Gestão de Equipas</t>
  </si>
  <si>
    <t>Trabalho de Projeto Avançado</t>
  </si>
  <si>
    <t>A</t>
  </si>
  <si>
    <t>CE/SSA/CJS</t>
  </si>
  <si>
    <t>Estudos Preparatórios</t>
  </si>
  <si>
    <t>Gestão da Responsabilidade Social</t>
  </si>
  <si>
    <t>2903 - MSOL</t>
  </si>
  <si>
    <t>Prática Processual Civil Declarativa</t>
  </si>
  <si>
    <t>Prática Processual Civil Executiva</t>
  </si>
  <si>
    <t>Direito Societário</t>
  </si>
  <si>
    <t>Projecto Avançado</t>
  </si>
  <si>
    <t>Fiscalidade Aplicada Ao Património</t>
  </si>
  <si>
    <t>Introdução ao Projecto Avançado</t>
  </si>
  <si>
    <t>Contratos I</t>
  </si>
  <si>
    <t>Contratos II</t>
  </si>
  <si>
    <t>Insolvência e Recuperação de Empresas</t>
  </si>
  <si>
    <t>Registo Civil e Notariado</t>
  </si>
  <si>
    <t>Virgílio Félix Machado</t>
  </si>
  <si>
    <t>Registo Predial e Comercial</t>
  </si>
  <si>
    <t>2904 - MGIE</t>
  </si>
  <si>
    <t>Política e Cultura Internacional Contemporânea</t>
  </si>
  <si>
    <t>Direito Económico Internacional</t>
  </si>
  <si>
    <t>Metodologias de Investigação</t>
  </si>
  <si>
    <t xml:space="preserve">2º </t>
  </si>
  <si>
    <t>Carina Cristiana Silva</t>
  </si>
  <si>
    <t>2905 - MGP</t>
  </si>
  <si>
    <t>Ética e Responsabilidade Social</t>
  </si>
  <si>
    <t>Metodos e Técnicas de Investigação</t>
  </si>
  <si>
    <t>2906 - MGO3S</t>
  </si>
  <si>
    <t>Fiscalidade do 3º Setor</t>
  </si>
  <si>
    <t>Políticas e Respostas Sociais</t>
  </si>
  <si>
    <t>GRH e Voluntariado</t>
  </si>
  <si>
    <t>Direito do Trabalho e da Segurança Social</t>
  </si>
  <si>
    <t>Seminários I</t>
  </si>
  <si>
    <t>CE/CJS</t>
  </si>
  <si>
    <t>Seminários II</t>
  </si>
  <si>
    <t>2810 CTeSP GI4.0</t>
  </si>
  <si>
    <t>Inglês Para a Gestão</t>
  </si>
  <si>
    <t>Regime de Tempo ETIs</t>
  </si>
  <si>
    <t>Área(s) Científica(s) da Lic.</t>
  </si>
  <si>
    <t>Outras Áreas</t>
  </si>
  <si>
    <t>Corpo Docente Próprio</t>
  </si>
  <si>
    <t>Doutores (ETI)</t>
  </si>
  <si>
    <t>Doutores/
 Especialistas na área</t>
  </si>
  <si>
    <t>Doutores TI</t>
  </si>
  <si>
    <t>Total</t>
  </si>
  <si>
    <t>%</t>
  </si>
  <si>
    <t>Mínimo</t>
  </si>
  <si>
    <t>PAMV</t>
  </si>
  <si>
    <t>docentes do quadro</t>
  </si>
  <si>
    <t>docentes convidados</t>
  </si>
  <si>
    <t>Total Doutores TI</t>
  </si>
  <si>
    <t>Doutores T. Parcial</t>
  </si>
  <si>
    <t>MLM</t>
  </si>
  <si>
    <t>Total Doutores T. Parcial</t>
  </si>
  <si>
    <t>Especialistas TI</t>
  </si>
  <si>
    <t>Total Especialistas TI</t>
  </si>
  <si>
    <t>Especialistas T. Parcial</t>
  </si>
  <si>
    <t>BMP</t>
  </si>
  <si>
    <t>Total Especialistas T. Parcial</t>
  </si>
  <si>
    <t>Outros TI</t>
  </si>
  <si>
    <t>Total Outros TI</t>
  </si>
  <si>
    <t>Outros T. Parcial</t>
  </si>
  <si>
    <t>Total Outros T. Parcial</t>
  </si>
  <si>
    <t>Total ETI</t>
  </si>
  <si>
    <t>ETI's</t>
  </si>
  <si>
    <t>Área Científica do Mestrado</t>
  </si>
  <si>
    <t>Doutores especializados na área</t>
  </si>
  <si>
    <t>JÚRIS DE EXAME 2021-2022</t>
  </si>
  <si>
    <t xml:space="preserve">2500 - LCE </t>
  </si>
  <si>
    <t>Paulo Eduardo Laranjeira</t>
  </si>
  <si>
    <t>Ricardo Jorge Santos</t>
  </si>
  <si>
    <t xml:space="preserve">Luciana Cabral Bessa </t>
  </si>
  <si>
    <t>Informática Administrativa e Contabilistica I</t>
  </si>
  <si>
    <t>MSOL 2021-2022</t>
  </si>
  <si>
    <t>LSOL 2021-2022</t>
  </si>
  <si>
    <t>Corpo docente próprio (carreira)</t>
  </si>
  <si>
    <t>Inglês (Felgueiras)</t>
  </si>
  <si>
    <t>Inglês (Lousada)</t>
  </si>
  <si>
    <t>Oficina de Língua Portuguesa (Felgueiras)</t>
  </si>
  <si>
    <t>Oficina de Língua Portuguesa (Lousada)</t>
  </si>
  <si>
    <t>Vice-Presidência CTC</t>
  </si>
  <si>
    <t>Inês Valente Silva</t>
  </si>
  <si>
    <t>Regressa 12-11-21</t>
  </si>
  <si>
    <t>Amamentação 3,5 h</t>
  </si>
  <si>
    <t>Inglês Técnico TP (Felgueiras)</t>
  </si>
  <si>
    <t>Oficina de Língua Portuguesa (Amarante)</t>
  </si>
  <si>
    <t>Inglês (Amarante)</t>
  </si>
  <si>
    <t>Inglês Técnico TP (L)</t>
  </si>
  <si>
    <t>Inglês Técnico TP (PL)</t>
  </si>
  <si>
    <t>Florbela Teixeira</t>
  </si>
  <si>
    <t>Português Técnico e Comercial</t>
  </si>
  <si>
    <t>José Ângelo Pinto</t>
  </si>
  <si>
    <t>Aldina Isabel Correia</t>
  </si>
  <si>
    <t>João Manuel Abreu</t>
  </si>
  <si>
    <t>Oficina Língua Portuguesa</t>
  </si>
  <si>
    <t>Contratação 08/09/2021</t>
  </si>
  <si>
    <t>Prof. Adj. Convidada TI</t>
  </si>
  <si>
    <t>Registo Civil e Notariado I TP2 PL</t>
  </si>
  <si>
    <t>Projeto Avançado ORI</t>
  </si>
  <si>
    <t>AOC</t>
  </si>
  <si>
    <t>Florbela Maria Teixeira</t>
  </si>
  <si>
    <t>LCB</t>
  </si>
  <si>
    <t>IVS</t>
  </si>
  <si>
    <t>JMA</t>
  </si>
  <si>
    <t>Prof. Adj. Convidado TI</t>
  </si>
  <si>
    <t>Troca de semestre com Inglês</t>
  </si>
  <si>
    <t>Troca de semestre com OLP</t>
  </si>
  <si>
    <t xml:space="preserve">Registo Civil e Notariado I TP1 </t>
  </si>
  <si>
    <t>Fábio Silva</t>
  </si>
  <si>
    <t>Paulo Oliveira</t>
  </si>
  <si>
    <t>Jaime David Teixeira</t>
  </si>
  <si>
    <t>Contratação 29/09/2021</t>
  </si>
  <si>
    <t>Alterou % para 50% 29/09/2021</t>
  </si>
  <si>
    <t>Alterou % para 59% 29/09/2021</t>
  </si>
  <si>
    <t>Alterou % para 30% 29/09/2021</t>
  </si>
  <si>
    <t>Sub-direção Departamento CJS</t>
  </si>
  <si>
    <t>Sub-direção LSOL</t>
  </si>
  <si>
    <t>FPT</t>
  </si>
  <si>
    <t>Sara Sofia Correia</t>
  </si>
  <si>
    <t>Susana Machado</t>
  </si>
  <si>
    <t>Virgilio Felix Machado</t>
  </si>
  <si>
    <t>Patricia Anjos Azevedo</t>
  </si>
  <si>
    <t>Sergio Miguel Tomás</t>
  </si>
  <si>
    <t>Abilio Oliveira Silva</t>
  </si>
  <si>
    <t>Assistente Convidada 59%</t>
  </si>
  <si>
    <t>Alterou para 59% 08/10/2021</t>
  </si>
  <si>
    <t>Contratação 08/10/2021</t>
  </si>
  <si>
    <t>Assistente Convidada TP</t>
  </si>
  <si>
    <t>Rui Cândido Soares</t>
  </si>
  <si>
    <t>Virgílio Felix Machado</t>
  </si>
  <si>
    <t>LSOL 2021-2022.NOVOS RÁCIOS</t>
  </si>
  <si>
    <t>Docentes de Carreira</t>
  </si>
  <si>
    <t>Total Docentes de Carreira</t>
  </si>
  <si>
    <t>MSOL 2021-2022.NOVOS RÁCIOS</t>
  </si>
  <si>
    <t>SPP</t>
  </si>
  <si>
    <t>Susana Patrícia Martins Pereira</t>
  </si>
  <si>
    <t>Alteração % contratação</t>
  </si>
  <si>
    <t>Não renovado</t>
  </si>
  <si>
    <t>Renovado em 26/01/2022</t>
  </si>
  <si>
    <t>Contratada em 26/01/2022</t>
  </si>
  <si>
    <t>MLCM</t>
  </si>
  <si>
    <t>PMPA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</si>
</sst>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09]d\-mmm\-yyyy;@"/>
    <numFmt numFmtId="165" formatCode="[$-816]d/mmm/yyyy;@"/>
    <numFmt numFmtId="166" formatCode="0.0"/>
  </numFmts>
  <fonts count="50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34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6"/>
      <name val="Arial"/>
      <family val="2"/>
    </font>
    <font>
      <sz val="6"/>
      <color indexed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FFFF0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b/>
      <sz val="10"/>
      <color indexed="10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color rgb="FFFF0000"/>
      <name val="Arial"/>
      <family val="2"/>
    </font>
    <font>
      <b/>
      <sz val="10"/>
      <color rgb="FFFF0000"/>
      <name val="Arial"/>
      <family val="2"/>
    </font>
    <font>
      <b/>
      <sz val="8"/>
      <name val="Arial"/>
      <family val="2"/>
    </font>
    <font>
      <b/>
      <sz val="8"/>
      <color rgb="FFFF0000"/>
      <name val="Arial"/>
      <family val="2"/>
    </font>
    <font>
      <sz val="10"/>
      <color rgb="FF000000"/>
      <name val="Arial"/>
      <family val="2"/>
    </font>
    <font>
      <sz val="12"/>
      <color rgb="FFFF0000"/>
      <name val="Arial"/>
      <family val="2"/>
    </font>
    <font>
      <sz val="10"/>
      <color theme="2" tint="-0.249977111117893"/>
      <name val="Arial"/>
      <family val="2"/>
    </font>
    <font>
      <b/>
      <sz val="10"/>
      <color theme="2" tint="-0.249977111117893"/>
      <name val="Arial"/>
      <family val="2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9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b/>
      <sz val="18"/>
      <name val="Arial"/>
      <family val="2"/>
    </font>
    <font>
      <sz val="8"/>
      <color rgb="FFFF0000"/>
      <name val="Arial"/>
      <family val="2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1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8"/>
      </patternFill>
    </fill>
    <fill>
      <patternFill patternType="solid">
        <fgColor indexed="19"/>
        <bgColor indexed="8"/>
      </patternFill>
    </fill>
    <fill>
      <patternFill patternType="solid">
        <fgColor theme="4"/>
        <bgColor indexed="8"/>
      </patternFill>
    </fill>
    <fill>
      <patternFill patternType="solid">
        <fgColor rgb="FF008080"/>
        <bgColor indexed="64"/>
      </patternFill>
    </fill>
    <fill>
      <patternFill patternType="solid">
        <fgColor rgb="FF4F81BD"/>
        <bgColor indexed="8"/>
      </patternFill>
    </fill>
    <fill>
      <patternFill patternType="solid">
        <fgColor indexed="21"/>
        <bgColor indexed="21"/>
      </patternFill>
    </fill>
    <fill>
      <patternFill patternType="solid">
        <fgColor rgb="FF4F81BD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CFE2F3"/>
        <bgColor rgb="FFCFE2F3"/>
      </patternFill>
    </fill>
    <fill>
      <patternFill patternType="solid">
        <fgColor rgb="FFB7B7B7"/>
        <bgColor rgb="FFB7B7B7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1"/>
        <bgColor indexed="8"/>
      </patternFill>
    </fill>
    <fill>
      <patternFill patternType="solid">
        <fgColor theme="3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thin">
        <color theme="3" tint="0.79998168889431442"/>
      </top>
      <bottom/>
      <diagonal/>
    </border>
    <border>
      <left/>
      <right/>
      <top/>
      <bottom style="thin">
        <color theme="2" tint="-9.9978637043366805E-2"/>
      </bottom>
      <diagonal/>
    </border>
    <border>
      <left/>
      <right/>
      <top style="thin">
        <color theme="2" tint="-9.9978637043366805E-2"/>
      </top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804">
    <xf numFmtId="0" fontId="0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30" fillId="0" borderId="0"/>
    <xf numFmtId="0" fontId="35" fillId="0" borderId="21" applyNumberFormat="0" applyFill="0" applyAlignment="0" applyProtection="0"/>
    <xf numFmtId="0" fontId="18" fillId="0" borderId="0"/>
  </cellStyleXfs>
  <cellXfs count="581">
    <xf numFmtId="0" fontId="0" fillId="0" borderId="0" xfId="0"/>
    <xf numFmtId="0" fontId="6" fillId="0" borderId="0" xfId="1" applyFont="1" applyFill="1" applyBorder="1" applyAlignment="1">
      <alignment vertical="center"/>
    </xf>
    <xf numFmtId="0" fontId="6" fillId="5" borderId="0" xfId="1" applyFont="1" applyFill="1" applyBorder="1" applyAlignment="1">
      <alignment horizontal="center" vertical="center"/>
    </xf>
    <xf numFmtId="49" fontId="6" fillId="5" borderId="0" xfId="1" applyNumberFormat="1" applyFont="1" applyFill="1" applyBorder="1" applyAlignment="1">
      <alignment horizontal="center" vertical="center"/>
    </xf>
    <xf numFmtId="0" fontId="6" fillId="2" borderId="0" xfId="1" applyFont="1" applyFill="1" applyBorder="1" applyAlignment="1">
      <alignment horizontal="center" vertical="center"/>
    </xf>
    <xf numFmtId="49" fontId="6" fillId="2" borderId="0" xfId="1" applyNumberFormat="1" applyFont="1" applyFill="1" applyBorder="1" applyAlignment="1">
      <alignment horizontal="center" vertical="center"/>
    </xf>
    <xf numFmtId="0" fontId="0" fillId="0" borderId="0" xfId="1" applyFont="1" applyFill="1" applyBorder="1" applyAlignment="1">
      <alignment vertical="center"/>
    </xf>
    <xf numFmtId="0" fontId="12" fillId="0" borderId="0" xfId="0" applyFont="1" applyFill="1"/>
    <xf numFmtId="0" fontId="6" fillId="0" borderId="0" xfId="3" applyFont="1" applyFill="1" applyBorder="1" applyAlignment="1">
      <alignment horizontal="center" vertical="center"/>
    </xf>
    <xf numFmtId="49" fontId="6" fillId="0" borderId="0" xfId="3" applyNumberFormat="1" applyFont="1" applyFill="1" applyBorder="1" applyAlignment="1">
      <alignment horizontal="center" vertical="center"/>
    </xf>
    <xf numFmtId="2" fontId="1" fillId="0" borderId="5" xfId="3" applyNumberFormat="1" applyFont="1" applyBorder="1" applyAlignment="1">
      <alignment horizontal="center" vertical="center" wrapText="1"/>
    </xf>
    <xf numFmtId="2" fontId="1" fillId="0" borderId="0" xfId="3" applyNumberFormat="1" applyFont="1" applyFill="1" applyBorder="1" applyAlignment="1">
      <alignment horizontal="center" vertical="center" wrapText="1"/>
    </xf>
    <xf numFmtId="0" fontId="6" fillId="0" borderId="0" xfId="3"/>
    <xf numFmtId="0" fontId="1" fillId="0" borderId="1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49" fontId="1" fillId="0" borderId="3" xfId="3" applyNumberFormat="1" applyFont="1" applyBorder="1" applyAlignment="1">
      <alignment horizontal="center" vertical="center" wrapText="1"/>
    </xf>
    <xf numFmtId="164" fontId="1" fillId="0" borderId="3" xfId="3" applyNumberFormat="1" applyFont="1" applyBorder="1" applyAlignment="1">
      <alignment horizontal="center" vertical="center" wrapText="1"/>
    </xf>
    <xf numFmtId="164" fontId="1" fillId="0" borderId="3" xfId="3" applyNumberFormat="1" applyFont="1" applyBorder="1" applyAlignment="1">
      <alignment horizontal="center" vertical="center"/>
    </xf>
    <xf numFmtId="2" fontId="1" fillId="0" borderId="4" xfId="3" applyNumberFormat="1" applyFont="1" applyBorder="1" applyAlignment="1">
      <alignment horizontal="center" vertical="center" wrapText="1"/>
    </xf>
    <xf numFmtId="0" fontId="5" fillId="5" borderId="0" xfId="3" applyFont="1" applyFill="1" applyBorder="1" applyAlignment="1">
      <alignment horizontal="center" vertical="center"/>
    </xf>
    <xf numFmtId="0" fontId="6" fillId="5" borderId="0" xfId="3" applyFont="1" applyFill="1" applyBorder="1" applyAlignment="1">
      <alignment horizontal="left" vertical="center"/>
    </xf>
    <xf numFmtId="0" fontId="1" fillId="5" borderId="0" xfId="3" applyFont="1" applyFill="1" applyBorder="1" applyAlignment="1">
      <alignment horizontal="center" vertical="center"/>
    </xf>
    <xf numFmtId="2" fontId="6" fillId="5" borderId="0" xfId="3" applyNumberFormat="1" applyFont="1" applyFill="1" applyBorder="1" applyAlignment="1">
      <alignment horizontal="center" vertical="center"/>
    </xf>
    <xf numFmtId="164" fontId="9" fillId="5" borderId="0" xfId="3" applyNumberFormat="1" applyFont="1" applyFill="1" applyBorder="1" applyAlignment="1">
      <alignment horizontal="center" vertical="center"/>
    </xf>
    <xf numFmtId="2" fontId="9" fillId="5" borderId="0" xfId="3" applyNumberFormat="1" applyFont="1" applyFill="1" applyBorder="1" applyAlignment="1">
      <alignment horizontal="center" vertical="center" wrapText="1"/>
    </xf>
    <xf numFmtId="2" fontId="9" fillId="2" borderId="0" xfId="3" applyNumberFormat="1" applyFont="1" applyFill="1" applyBorder="1" applyAlignment="1">
      <alignment horizontal="center" vertical="center" wrapText="1"/>
    </xf>
    <xf numFmtId="2" fontId="1" fillId="4" borderId="0" xfId="3" applyNumberFormat="1" applyFont="1" applyFill="1" applyAlignment="1">
      <alignment horizontal="center"/>
    </xf>
    <xf numFmtId="0" fontId="5" fillId="3" borderId="0" xfId="3" applyFont="1" applyFill="1" applyBorder="1" applyAlignment="1">
      <alignment horizontal="center" vertical="center"/>
    </xf>
    <xf numFmtId="0" fontId="6" fillId="0" borderId="0" xfId="3" applyFont="1" applyFill="1" applyBorder="1" applyAlignment="1">
      <alignment horizontal="left" vertical="center"/>
    </xf>
    <xf numFmtId="0" fontId="1" fillId="0" borderId="0" xfId="3" applyFont="1" applyFill="1" applyBorder="1" applyAlignment="1">
      <alignment horizontal="center" vertical="center"/>
    </xf>
    <xf numFmtId="0" fontId="4" fillId="0" borderId="0" xfId="3" applyFont="1"/>
    <xf numFmtId="2" fontId="5" fillId="3" borderId="0" xfId="3" applyNumberFormat="1" applyFont="1" applyFill="1" applyBorder="1" applyAlignment="1">
      <alignment horizontal="center" vertical="center"/>
    </xf>
    <xf numFmtId="2" fontId="6" fillId="0" borderId="0" xfId="3" applyNumberFormat="1" applyFont="1" applyFill="1" applyBorder="1" applyAlignment="1">
      <alignment horizontal="center" vertical="center"/>
    </xf>
    <xf numFmtId="2" fontId="10" fillId="7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4" fillId="0" borderId="0" xfId="3" applyFont="1" applyFill="1"/>
    <xf numFmtId="2" fontId="6" fillId="0" borderId="0" xfId="3" applyNumberFormat="1" applyFont="1" applyFill="1" applyAlignment="1">
      <alignment horizontal="center"/>
    </xf>
    <xf numFmtId="165" fontId="1" fillId="0" borderId="0" xfId="3" applyNumberFormat="1" applyFont="1" applyFill="1" applyBorder="1" applyAlignment="1">
      <alignment horizontal="center" vertical="center"/>
    </xf>
    <xf numFmtId="2" fontId="6" fillId="0" borderId="0" xfId="3" applyNumberFormat="1" applyFont="1" applyAlignment="1">
      <alignment horizontal="center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2" fontId="6" fillId="0" borderId="0" xfId="3" applyNumberFormat="1" applyFont="1" applyBorder="1" applyAlignment="1">
      <alignment horizontal="center" vertical="center"/>
    </xf>
    <xf numFmtId="49" fontId="6" fillId="0" borderId="0" xfId="3" quotePrefix="1" applyNumberFormat="1" applyFont="1" applyFill="1" applyBorder="1" applyAlignment="1">
      <alignment horizontal="center"/>
    </xf>
    <xf numFmtId="0" fontId="5" fillId="0" borderId="0" xfId="3" applyFont="1" applyBorder="1" applyAlignment="1">
      <alignment horizontal="center"/>
    </xf>
    <xf numFmtId="0" fontId="6" fillId="0" borderId="0" xfId="3" applyFont="1" applyBorder="1" applyAlignment="1">
      <alignment horizontal="left" vertical="center"/>
    </xf>
    <xf numFmtId="49" fontId="6" fillId="0" borderId="0" xfId="3" applyNumberFormat="1" applyFont="1" applyFill="1" applyAlignment="1">
      <alignment horizontal="center"/>
    </xf>
    <xf numFmtId="0" fontId="6" fillId="0" borderId="0" xfId="3" applyFont="1"/>
    <xf numFmtId="0" fontId="5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center" vertical="center"/>
    </xf>
    <xf numFmtId="2" fontId="6" fillId="2" borderId="0" xfId="3" applyNumberFormat="1" applyFont="1" applyFill="1" applyBorder="1" applyAlignment="1">
      <alignment horizontal="center" vertical="center"/>
    </xf>
    <xf numFmtId="165" fontId="1" fillId="2" borderId="0" xfId="3" applyNumberFormat="1" applyFont="1" applyFill="1" applyBorder="1" applyAlignment="1">
      <alignment horizontal="center" vertical="center"/>
    </xf>
    <xf numFmtId="2" fontId="1" fillId="2" borderId="0" xfId="3" applyNumberFormat="1" applyFont="1" applyFill="1" applyBorder="1" applyAlignment="1">
      <alignment horizontal="center" vertical="center" wrapText="1"/>
    </xf>
    <xf numFmtId="0" fontId="5" fillId="3" borderId="0" xfId="3" applyFont="1" applyFill="1" applyBorder="1" applyAlignment="1">
      <alignment horizontal="center"/>
    </xf>
    <xf numFmtId="49" fontId="6" fillId="0" borderId="0" xfId="3" quotePrefix="1" applyNumberFormat="1" applyFont="1" applyFill="1" applyBorder="1" applyAlignment="1">
      <alignment horizontal="center" vertical="center"/>
    </xf>
    <xf numFmtId="0" fontId="6" fillId="0" borderId="0" xfId="3" applyFont="1" applyBorder="1" applyAlignment="1">
      <alignment horizontal="center"/>
    </xf>
    <xf numFmtId="49" fontId="6" fillId="0" borderId="0" xfId="3" applyNumberFormat="1" applyFont="1" applyBorder="1" applyAlignment="1">
      <alignment horizontal="center"/>
    </xf>
    <xf numFmtId="0" fontId="5" fillId="0" borderId="0" xfId="3" applyFont="1" applyFill="1" applyBorder="1" applyAlignment="1">
      <alignment horizontal="center"/>
    </xf>
    <xf numFmtId="1" fontId="6" fillId="0" borderId="0" xfId="3" applyNumberFormat="1" applyFont="1" applyFill="1" applyBorder="1" applyAlignment="1">
      <alignment horizontal="center" vertical="center"/>
    </xf>
    <xf numFmtId="165" fontId="1" fillId="0" borderId="0" xfId="3" applyNumberFormat="1" applyFont="1" applyBorder="1" applyAlignment="1">
      <alignment horizontal="center" vertical="center"/>
    </xf>
    <xf numFmtId="2" fontId="1" fillId="0" borderId="0" xfId="3" applyNumberFormat="1" applyFont="1" applyBorder="1" applyAlignment="1">
      <alignment horizontal="center" vertical="center" wrapText="1"/>
    </xf>
    <xf numFmtId="0" fontId="1" fillId="0" borderId="0" xfId="3" applyFont="1" applyFill="1" applyAlignment="1">
      <alignment horizontal="center" vertical="center"/>
    </xf>
    <xf numFmtId="0" fontId="6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2" fontId="6" fillId="0" borderId="0" xfId="3" applyNumberFormat="1" applyFont="1"/>
    <xf numFmtId="2" fontId="1" fillId="0" borderId="0" xfId="3" applyNumberFormat="1" applyFont="1"/>
    <xf numFmtId="164" fontId="1" fillId="0" borderId="0" xfId="3" applyNumberFormat="1" applyFont="1" applyAlignment="1">
      <alignment horizontal="center" vertical="center"/>
    </xf>
    <xf numFmtId="49" fontId="6" fillId="0" borderId="0" xfId="3" applyNumberFormat="1" applyFont="1"/>
    <xf numFmtId="2" fontId="1" fillId="0" borderId="0" xfId="3" applyNumberFormat="1" applyFont="1" applyFill="1" applyAlignment="1">
      <alignment horizontal="center"/>
    </xf>
    <xf numFmtId="0" fontId="14" fillId="0" borderId="0" xfId="3" applyFont="1" applyFill="1" applyBorder="1" applyAlignment="1">
      <alignment horizontal="center" vertical="center"/>
    </xf>
    <xf numFmtId="0" fontId="11" fillId="0" borderId="0" xfId="3" applyFont="1" applyFill="1"/>
    <xf numFmtId="0" fontId="1" fillId="0" borderId="13" xfId="3" applyFont="1" applyBorder="1" applyAlignment="1">
      <alignment horizontal="center" vertical="center"/>
    </xf>
    <xf numFmtId="2" fontId="11" fillId="0" borderId="0" xfId="3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49" fontId="6" fillId="0" borderId="0" xfId="0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1" fillId="0" borderId="0" xfId="0" applyFont="1" applyFill="1" applyAlignment="1">
      <alignment horizontal="center" vertical="center"/>
    </xf>
    <xf numFmtId="2" fontId="9" fillId="7" borderId="0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6" fillId="0" borderId="0" xfId="3" applyFill="1"/>
    <xf numFmtId="0" fontId="6" fillId="0" borderId="0" xfId="3" applyFill="1" applyAlignment="1">
      <alignment horizontal="center"/>
    </xf>
    <xf numFmtId="2" fontId="17" fillId="8" borderId="0" xfId="0" applyNumberFormat="1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49" fontId="0" fillId="0" borderId="0" xfId="3" quotePrefix="1" applyNumberFormat="1" applyFont="1" applyFill="1" applyBorder="1" applyAlignment="1">
      <alignment horizontal="center" vertical="center"/>
    </xf>
    <xf numFmtId="2" fontId="11" fillId="0" borderId="0" xfId="3" applyNumberFormat="1" applyFont="1" applyFill="1" applyBorder="1" applyAlignment="1">
      <alignment horizontal="center" vertical="center"/>
    </xf>
    <xf numFmtId="49" fontId="0" fillId="0" borderId="0" xfId="3" applyNumberFormat="1" applyFont="1" applyFill="1" applyAlignment="1">
      <alignment horizontal="center"/>
    </xf>
    <xf numFmtId="2" fontId="10" fillId="9" borderId="0" xfId="3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49" fontId="7" fillId="0" borderId="0" xfId="3" applyNumberFormat="1" applyFont="1" applyBorder="1" applyAlignment="1">
      <alignment horizontal="center"/>
    </xf>
    <xf numFmtId="0" fontId="7" fillId="0" borderId="0" xfId="3" applyFont="1" applyBorder="1" applyAlignment="1">
      <alignment horizontal="center" vertical="center"/>
    </xf>
    <xf numFmtId="0" fontId="1" fillId="0" borderId="0" xfId="3" applyFont="1"/>
    <xf numFmtId="0" fontId="22" fillId="0" borderId="0" xfId="3" applyFont="1" applyFill="1" applyAlignment="1">
      <alignment horizontal="left"/>
    </xf>
    <xf numFmtId="0" fontId="1" fillId="0" borderId="0" xfId="3" applyFont="1" applyFill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/>
    </xf>
    <xf numFmtId="165" fontId="10" fillId="0" borderId="0" xfId="3" applyNumberFormat="1" applyFont="1" applyFill="1" applyBorder="1" applyAlignment="1">
      <alignment horizontal="center" vertical="center"/>
    </xf>
    <xf numFmtId="0" fontId="6" fillId="0" borderId="0" xfId="0" applyFont="1" applyFill="1"/>
    <xf numFmtId="49" fontId="6" fillId="0" borderId="0" xfId="0" applyNumberFormat="1" applyFont="1" applyFill="1" applyAlignment="1">
      <alignment horizontal="center"/>
    </xf>
    <xf numFmtId="165" fontId="9" fillId="0" borderId="0" xfId="3" applyNumberFormat="1" applyFont="1" applyBorder="1" applyAlignment="1">
      <alignment horizontal="center" vertical="center"/>
    </xf>
    <xf numFmtId="165" fontId="6" fillId="0" borderId="0" xfId="3" applyNumberFormat="1" applyFont="1"/>
    <xf numFmtId="165" fontId="6" fillId="0" borderId="0" xfId="3" applyNumberFormat="1" applyFont="1" applyBorder="1" applyAlignment="1">
      <alignment horizontal="center" vertical="center"/>
    </xf>
    <xf numFmtId="166" fontId="6" fillId="0" borderId="0" xfId="3" applyNumberFormat="1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center"/>
    </xf>
    <xf numFmtId="2" fontId="6" fillId="0" borderId="0" xfId="3" applyNumberFormat="1" applyFill="1" applyAlignment="1">
      <alignment horizontal="center"/>
    </xf>
    <xf numFmtId="2" fontId="9" fillId="0" borderId="0" xfId="3" applyNumberFormat="1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left" vertical="center"/>
    </xf>
    <xf numFmtId="0" fontId="6" fillId="0" borderId="0" xfId="3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right"/>
    </xf>
    <xf numFmtId="0" fontId="21" fillId="0" borderId="0" xfId="0" applyFont="1" applyFill="1" applyAlignment="1">
      <alignment horizontal="center" vertical="center"/>
    </xf>
    <xf numFmtId="0" fontId="23" fillId="0" borderId="0" xfId="3" applyFont="1" applyFill="1" applyAlignment="1">
      <alignment horizontal="center"/>
    </xf>
    <xf numFmtId="0" fontId="6" fillId="0" borderId="0" xfId="3" applyFont="1" applyFill="1" applyBorder="1" applyAlignment="1">
      <alignment horizontal="left"/>
    </xf>
    <xf numFmtId="0" fontId="5" fillId="8" borderId="0" xfId="3" applyFont="1" applyFill="1" applyBorder="1" applyAlignment="1">
      <alignment horizontal="center"/>
    </xf>
    <xf numFmtId="0" fontId="7" fillId="0" borderId="0" xfId="0" applyFont="1" applyFill="1" applyBorder="1" applyAlignment="1">
      <alignment horizontal="left" vertical="center"/>
    </xf>
    <xf numFmtId="0" fontId="1" fillId="0" borderId="0" xfId="3" applyFont="1" applyFill="1" applyAlignment="1">
      <alignment horizontal="center" wrapText="1"/>
    </xf>
    <xf numFmtId="0" fontId="6" fillId="0" borderId="0" xfId="0" applyFont="1" applyFill="1" applyBorder="1" applyAlignment="1">
      <alignment vertical="center"/>
    </xf>
    <xf numFmtId="2" fontId="12" fillId="8" borderId="0" xfId="3" applyNumberFormat="1" applyFont="1" applyFill="1" applyAlignment="1">
      <alignment horizontal="center"/>
    </xf>
    <xf numFmtId="2" fontId="7" fillId="0" borderId="0" xfId="0" applyNumberFormat="1" applyFont="1" applyBorder="1" applyAlignment="1">
      <alignment horizontal="center" vertical="center"/>
    </xf>
    <xf numFmtId="165" fontId="10" fillId="6" borderId="0" xfId="0" applyNumberFormat="1" applyFont="1" applyFill="1" applyBorder="1" applyAlignment="1">
      <alignment horizontal="center" vertical="center"/>
    </xf>
    <xf numFmtId="2" fontId="19" fillId="11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/>
    <xf numFmtId="0" fontId="6" fillId="0" borderId="0" xfId="3" applyFont="1" applyFill="1" applyBorder="1" applyAlignment="1">
      <alignment horizontal="center"/>
    </xf>
    <xf numFmtId="2" fontId="6" fillId="0" borderId="0" xfId="3" applyNumberFormat="1" applyAlignment="1">
      <alignment horizontal="center"/>
    </xf>
    <xf numFmtId="0" fontId="5" fillId="12" borderId="0" xfId="0" applyFont="1" applyFill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center"/>
    </xf>
    <xf numFmtId="0" fontId="5" fillId="8" borderId="0" xfId="3" applyFont="1" applyFill="1" applyBorder="1" applyAlignment="1">
      <alignment horizontal="center" vertical="center"/>
    </xf>
    <xf numFmtId="2" fontId="7" fillId="0" borderId="0" xfId="3" applyNumberFormat="1" applyFont="1" applyBorder="1" applyAlignment="1">
      <alignment horizontal="center" vertical="center"/>
    </xf>
    <xf numFmtId="49" fontId="7" fillId="0" borderId="0" xfId="0" applyNumberFormat="1" applyFont="1" applyFill="1" applyAlignment="1">
      <alignment horizontal="center"/>
    </xf>
    <xf numFmtId="165" fontId="10" fillId="0" borderId="0" xfId="0" applyNumberFormat="1" applyFont="1" applyFill="1" applyBorder="1" applyAlignment="1">
      <alignment horizontal="center" vertical="center"/>
    </xf>
    <xf numFmtId="2" fontId="19" fillId="0" borderId="0" xfId="3" applyNumberFormat="1" applyFont="1" applyFill="1" applyBorder="1" applyAlignment="1">
      <alignment horizontal="center" vertical="center" wrapText="1"/>
    </xf>
    <xf numFmtId="0" fontId="6" fillId="0" borderId="0" xfId="3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/>
    </xf>
    <xf numFmtId="49" fontId="7" fillId="0" borderId="0" xfId="0" applyNumberFormat="1" applyFont="1" applyFill="1" applyBorder="1" applyAlignment="1">
      <alignment horizontal="center" vertical="center"/>
    </xf>
    <xf numFmtId="49" fontId="6" fillId="0" borderId="0" xfId="3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vertical="center"/>
    </xf>
    <xf numFmtId="0" fontId="21" fillId="0" borderId="0" xfId="0" applyFont="1" applyFill="1" applyAlignment="1">
      <alignment horizontal="center"/>
    </xf>
    <xf numFmtId="2" fontId="7" fillId="0" borderId="0" xfId="3" applyNumberFormat="1" applyFont="1" applyFill="1" applyBorder="1" applyAlignment="1">
      <alignment horizontal="center" vertical="center"/>
    </xf>
    <xf numFmtId="165" fontId="9" fillId="0" borderId="0" xfId="3" applyNumberFormat="1" applyFont="1" applyFill="1" applyBorder="1" applyAlignment="1">
      <alignment horizontal="center" vertical="center"/>
    </xf>
    <xf numFmtId="0" fontId="1" fillId="0" borderId="0" xfId="3" applyFont="1" applyAlignment="1">
      <alignment horizontal="left"/>
    </xf>
    <xf numFmtId="0" fontId="0" fillId="0" borderId="0" xfId="0" applyFill="1" applyAlignment="1">
      <alignment vertical="center"/>
    </xf>
    <xf numFmtId="49" fontId="0" fillId="0" borderId="0" xfId="0" applyNumberFormat="1" applyFill="1" applyAlignment="1">
      <alignment horizontal="center" vertical="center"/>
    </xf>
    <xf numFmtId="2" fontId="5" fillId="10" borderId="0" xfId="3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21" fillId="0" borderId="0" xfId="3" applyFont="1" applyFill="1" applyBorder="1" applyAlignment="1">
      <alignment vertical="center"/>
    </xf>
    <xf numFmtId="49" fontId="7" fillId="0" borderId="0" xfId="3" applyNumberFormat="1" applyFont="1" applyFill="1" applyBorder="1" applyAlignment="1">
      <alignment horizontal="center"/>
    </xf>
    <xf numFmtId="0" fontId="23" fillId="0" borderId="0" xfId="0" applyFont="1" applyFill="1" applyAlignment="1">
      <alignment horizontal="center"/>
    </xf>
    <xf numFmtId="0" fontId="24" fillId="0" borderId="0" xfId="0" applyFont="1" applyFill="1" applyAlignment="1">
      <alignment horizontal="center" vertical="center"/>
    </xf>
    <xf numFmtId="0" fontId="21" fillId="0" borderId="0" xfId="3" applyFont="1" applyBorder="1" applyAlignment="1">
      <alignment vertical="center"/>
    </xf>
    <xf numFmtId="0" fontId="6" fillId="2" borderId="0" xfId="3" applyFont="1" applyFill="1" applyBorder="1" applyAlignment="1">
      <alignment horizontal="left"/>
    </xf>
    <xf numFmtId="0" fontId="1" fillId="2" borderId="0" xfId="3" applyFont="1" applyFill="1" applyBorder="1" applyAlignment="1">
      <alignment horizontal="center"/>
    </xf>
    <xf numFmtId="0" fontId="6" fillId="2" borderId="0" xfId="3" applyFont="1" applyFill="1" applyBorder="1"/>
    <xf numFmtId="0" fontId="6" fillId="2" borderId="0" xfId="3" applyFont="1" applyFill="1" applyBorder="1" applyAlignment="1">
      <alignment horizontal="center"/>
    </xf>
    <xf numFmtId="49" fontId="6" fillId="2" borderId="0" xfId="3" applyNumberFormat="1" applyFont="1" applyFill="1" applyBorder="1" applyAlignment="1">
      <alignment horizontal="center"/>
    </xf>
    <xf numFmtId="2" fontId="6" fillId="2" borderId="0" xfId="3" applyNumberFormat="1" applyFont="1" applyFill="1" applyBorder="1" applyAlignment="1">
      <alignment horizontal="center"/>
    </xf>
    <xf numFmtId="2" fontId="6" fillId="2" borderId="0" xfId="3" applyNumberFormat="1" applyFont="1" applyFill="1" applyBorder="1"/>
    <xf numFmtId="165" fontId="6" fillId="2" borderId="0" xfId="3" applyNumberFormat="1" applyFont="1" applyFill="1" applyBorder="1" applyAlignment="1">
      <alignment horizontal="center" vertical="center"/>
    </xf>
    <xf numFmtId="2" fontId="1" fillId="2" borderId="0" xfId="3" applyNumberFormat="1" applyFont="1" applyFill="1" applyBorder="1"/>
    <xf numFmtId="0" fontId="11" fillId="0" borderId="0" xfId="3" applyFont="1" applyFill="1" applyAlignment="1">
      <alignment horizontal="left"/>
    </xf>
    <xf numFmtId="49" fontId="7" fillId="0" borderId="20" xfId="0" applyNumberFormat="1" applyFont="1" applyFill="1" applyBorder="1" applyAlignment="1">
      <alignment horizontal="center"/>
    </xf>
    <xf numFmtId="2" fontId="12" fillId="8" borderId="0" xfId="3" applyNumberFormat="1" applyFont="1" applyFill="1" applyBorder="1" applyAlignment="1">
      <alignment horizontal="center" vertical="center"/>
    </xf>
    <xf numFmtId="2" fontId="19" fillId="11" borderId="0" xfId="3" applyNumberFormat="1" applyFont="1" applyFill="1" applyAlignment="1">
      <alignment horizontal="center"/>
    </xf>
    <xf numFmtId="2" fontId="19" fillId="0" borderId="0" xfId="3" applyNumberFormat="1" applyFont="1" applyFill="1" applyAlignment="1">
      <alignment horizontal="center"/>
    </xf>
    <xf numFmtId="0" fontId="1" fillId="0" borderId="0" xfId="3" applyFont="1" applyFill="1" applyAlignment="1">
      <alignment horizontal="left"/>
    </xf>
    <xf numFmtId="165" fontId="19" fillId="0" borderId="0" xfId="0" applyNumberFormat="1" applyFont="1" applyFill="1" applyAlignment="1">
      <alignment horizontal="center" vertical="center"/>
    </xf>
    <xf numFmtId="0" fontId="11" fillId="0" borderId="0" xfId="3" applyFont="1" applyFill="1" applyAlignment="1">
      <alignment horizontal="center"/>
    </xf>
    <xf numFmtId="2" fontId="11" fillId="0" borderId="0" xfId="3" applyNumberFormat="1" applyFont="1" applyAlignment="1">
      <alignment horizontal="center"/>
    </xf>
    <xf numFmtId="2" fontId="9" fillId="0" borderId="0" xfId="0" applyNumberFormat="1" applyFont="1" applyFill="1" applyBorder="1" applyAlignment="1">
      <alignment horizontal="center" vertical="center" wrapText="1"/>
    </xf>
    <xf numFmtId="0" fontId="20" fillId="0" borderId="0" xfId="3" applyFont="1" applyFill="1"/>
    <xf numFmtId="0" fontId="20" fillId="0" borderId="0" xfId="3" applyFont="1" applyFill="1" applyAlignment="1">
      <alignment horizontal="center"/>
    </xf>
    <xf numFmtId="49" fontId="20" fillId="0" borderId="0" xfId="3" applyNumberFormat="1" applyFont="1" applyFill="1" applyAlignment="1">
      <alignment horizontal="center"/>
    </xf>
    <xf numFmtId="49" fontId="20" fillId="0" borderId="0" xfId="3" quotePrefix="1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6" fillId="13" borderId="0" xfId="3" applyFill="1"/>
    <xf numFmtId="2" fontId="12" fillId="0" borderId="0" xfId="3" applyNumberFormat="1" applyFont="1" applyFill="1" applyBorder="1" applyAlignment="1">
      <alignment horizontal="center" vertical="center"/>
    </xf>
    <xf numFmtId="49" fontId="6" fillId="0" borderId="0" xfId="0" quotePrefix="1" applyNumberFormat="1" applyFont="1" applyFill="1" applyAlignment="1">
      <alignment horizontal="center"/>
    </xf>
    <xf numFmtId="49" fontId="11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2" fontId="6" fillId="14" borderId="0" xfId="3" applyNumberFormat="1" applyFont="1" applyFill="1" applyBorder="1" applyAlignment="1">
      <alignment horizontal="center" vertical="center"/>
    </xf>
    <xf numFmtId="0" fontId="1" fillId="0" borderId="0" xfId="3" applyFont="1" applyFill="1" applyBorder="1" applyAlignment="1">
      <alignment horizontal="left" vertical="center"/>
    </xf>
    <xf numFmtId="0" fontId="1" fillId="0" borderId="0" xfId="3" applyFont="1" applyFill="1" applyBorder="1" applyAlignment="1">
      <alignment horizontal="left"/>
    </xf>
    <xf numFmtId="0" fontId="1" fillId="0" borderId="0" xfId="3" applyFont="1" applyFill="1"/>
    <xf numFmtId="0" fontId="0" fillId="0" borderId="0" xfId="0" applyFill="1" applyAlignment="1">
      <alignment horizontal="left"/>
    </xf>
    <xf numFmtId="0" fontId="23" fillId="0" borderId="0" xfId="3" applyFont="1" applyBorder="1" applyAlignment="1">
      <alignment horizontal="center"/>
    </xf>
    <xf numFmtId="0" fontId="23" fillId="0" borderId="0" xfId="0" applyFont="1" applyFill="1" applyBorder="1" applyAlignment="1">
      <alignment horizontal="center" vertical="center"/>
    </xf>
    <xf numFmtId="0" fontId="23" fillId="0" borderId="0" xfId="3" applyFont="1" applyFill="1" applyBorder="1" applyAlignment="1">
      <alignment horizontal="center" vertical="center"/>
    </xf>
    <xf numFmtId="0" fontId="23" fillId="0" borderId="0" xfId="3" applyFont="1" applyFill="1" applyBorder="1" applyAlignment="1">
      <alignment horizontal="center"/>
    </xf>
    <xf numFmtId="0" fontId="26" fillId="0" borderId="0" xfId="3" applyFont="1" applyFill="1" applyBorder="1" applyAlignment="1">
      <alignment horizontal="center" vertical="center"/>
    </xf>
    <xf numFmtId="0" fontId="23" fillId="2" borderId="0" xfId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/>
    </xf>
    <xf numFmtId="0" fontId="24" fillId="0" borderId="0" xfId="3" applyFont="1" applyFill="1" applyBorder="1" applyAlignment="1">
      <alignment horizontal="center"/>
    </xf>
    <xf numFmtId="0" fontId="24" fillId="0" borderId="0" xfId="0" applyFont="1" applyFill="1" applyBorder="1" applyAlignment="1">
      <alignment horizontal="center" vertical="center"/>
    </xf>
    <xf numFmtId="0" fontId="24" fillId="0" borderId="0" xfId="0" applyFont="1" applyFill="1" applyAlignment="1">
      <alignment horizontal="center"/>
    </xf>
    <xf numFmtId="0" fontId="25" fillId="0" borderId="0" xfId="3" applyFont="1" applyFill="1" applyAlignment="1">
      <alignment horizontal="center"/>
    </xf>
    <xf numFmtId="0" fontId="25" fillId="0" borderId="0" xfId="3" applyFont="1" applyFill="1" applyBorder="1" applyAlignment="1">
      <alignment horizontal="center" vertical="center"/>
    </xf>
    <xf numFmtId="0" fontId="24" fillId="0" borderId="0" xfId="3" applyFont="1" applyBorder="1" applyAlignment="1">
      <alignment horizontal="center"/>
    </xf>
    <xf numFmtId="0" fontId="23" fillId="2" borderId="0" xfId="3" applyFont="1" applyFill="1" applyBorder="1" applyAlignment="1">
      <alignment horizontal="center"/>
    </xf>
    <xf numFmtId="49" fontId="7" fillId="0" borderId="0" xfId="0" applyNumberFormat="1" applyFont="1" applyFill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20" fillId="0" borderId="0" xfId="0" applyFont="1" applyFill="1"/>
    <xf numFmtId="49" fontId="20" fillId="0" borderId="0" xfId="0" applyNumberFormat="1" applyFont="1" applyFill="1" applyAlignment="1">
      <alignment horizontal="center"/>
    </xf>
    <xf numFmtId="0" fontId="20" fillId="0" borderId="0" xfId="0" applyFont="1" applyFill="1" applyAlignment="1">
      <alignment horizontal="center"/>
    </xf>
    <xf numFmtId="0" fontId="20" fillId="0" borderId="0" xfId="0" applyFont="1" applyFill="1" applyBorder="1" applyAlignment="1">
      <alignment horizontal="right"/>
    </xf>
    <xf numFmtId="0" fontId="5" fillId="14" borderId="0" xfId="3" applyFont="1" applyFill="1" applyBorder="1" applyAlignment="1">
      <alignment horizontal="center" vertical="center"/>
    </xf>
    <xf numFmtId="2" fontId="19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2" fontId="19" fillId="15" borderId="0" xfId="3" applyNumberFormat="1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/>
    </xf>
    <xf numFmtId="0" fontId="6" fillId="2" borderId="0" xfId="1" applyFont="1" applyFill="1" applyBorder="1" applyAlignment="1">
      <alignment horizontal="center" vertical="center"/>
    </xf>
    <xf numFmtId="49" fontId="6" fillId="2" borderId="0" xfId="1" applyNumberFormat="1" applyFont="1" applyFill="1" applyBorder="1" applyAlignment="1">
      <alignment horizontal="center" vertical="center"/>
    </xf>
    <xf numFmtId="2" fontId="1" fillId="4" borderId="0" xfId="3" applyNumberFormat="1" applyFont="1" applyFill="1" applyAlignment="1">
      <alignment horizontal="center"/>
    </xf>
    <xf numFmtId="0" fontId="1" fillId="0" borderId="0" xfId="3" applyFont="1" applyFill="1" applyBorder="1" applyAlignment="1">
      <alignment horizontal="center" vertical="center"/>
    </xf>
    <xf numFmtId="0" fontId="4" fillId="0" borderId="0" xfId="3" applyFont="1"/>
    <xf numFmtId="2" fontId="6" fillId="0" borderId="0" xfId="3" applyNumberFormat="1" applyFont="1" applyFill="1" applyBorder="1" applyAlignment="1">
      <alignment horizontal="center" vertical="center"/>
    </xf>
    <xf numFmtId="2" fontId="10" fillId="7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 vertical="center"/>
    </xf>
    <xf numFmtId="0" fontId="4" fillId="0" borderId="0" xfId="3" applyFont="1" applyFill="1"/>
    <xf numFmtId="2" fontId="6" fillId="0" borderId="0" xfId="3" applyNumberFormat="1" applyFont="1" applyFill="1" applyAlignment="1">
      <alignment horizontal="center"/>
    </xf>
    <xf numFmtId="0" fontId="6" fillId="0" borderId="0" xfId="3" applyFont="1" applyFill="1"/>
    <xf numFmtId="0" fontId="6" fillId="0" borderId="0" xfId="3" applyFont="1" applyFill="1" applyAlignment="1">
      <alignment horizontal="center"/>
    </xf>
    <xf numFmtId="49" fontId="6" fillId="0" borderId="0" xfId="3" applyNumberFormat="1" applyFont="1" applyFill="1" applyAlignment="1">
      <alignment horizontal="center"/>
    </xf>
    <xf numFmtId="0" fontId="5" fillId="2" borderId="0" xfId="3" applyFont="1" applyFill="1" applyBorder="1" applyAlignment="1">
      <alignment horizontal="center" vertical="center"/>
    </xf>
    <xf numFmtId="0" fontId="6" fillId="2" borderId="0" xfId="3" applyFont="1" applyFill="1" applyBorder="1" applyAlignment="1">
      <alignment horizontal="left" vertical="center"/>
    </xf>
    <xf numFmtId="0" fontId="1" fillId="2" borderId="0" xfId="3" applyFont="1" applyFill="1" applyBorder="1" applyAlignment="1">
      <alignment horizontal="center" vertical="center"/>
    </xf>
    <xf numFmtId="2" fontId="6" fillId="2" borderId="0" xfId="3" applyNumberFormat="1" applyFont="1" applyFill="1" applyBorder="1" applyAlignment="1">
      <alignment horizontal="center" vertical="center"/>
    </xf>
    <xf numFmtId="165" fontId="1" fillId="2" borderId="0" xfId="3" applyNumberFormat="1" applyFont="1" applyFill="1" applyBorder="1" applyAlignment="1">
      <alignment horizontal="center" vertical="center"/>
    </xf>
    <xf numFmtId="2" fontId="1" fillId="2" borderId="0" xfId="3" applyNumberFormat="1" applyFont="1" applyFill="1" applyBorder="1" applyAlignment="1">
      <alignment horizontal="center" vertical="center" wrapText="1"/>
    </xf>
    <xf numFmtId="0" fontId="5" fillId="0" borderId="0" xfId="3" applyFont="1" applyFill="1" applyBorder="1" applyAlignment="1">
      <alignment horizontal="center"/>
    </xf>
    <xf numFmtId="2" fontId="1" fillId="0" borderId="0" xfId="3" applyNumberFormat="1" applyFont="1" applyFill="1" applyAlignment="1">
      <alignment horizontal="center"/>
    </xf>
    <xf numFmtId="2" fontId="11" fillId="0" borderId="0" xfId="3" applyNumberFormat="1" applyFont="1" applyFill="1" applyBorder="1" applyAlignment="1">
      <alignment horizontal="center" vertical="center" wrapText="1"/>
    </xf>
    <xf numFmtId="0" fontId="5" fillId="10" borderId="0" xfId="3" applyFont="1" applyFill="1" applyBorder="1" applyAlignment="1">
      <alignment horizontal="center"/>
    </xf>
    <xf numFmtId="165" fontId="10" fillId="0" borderId="0" xfId="3" applyNumberFormat="1" applyFont="1" applyFill="1" applyBorder="1" applyAlignment="1">
      <alignment horizontal="center" vertical="center"/>
    </xf>
    <xf numFmtId="2" fontId="10" fillId="0" borderId="0" xfId="3" applyNumberFormat="1" applyFont="1" applyFill="1" applyBorder="1" applyAlignment="1">
      <alignment horizontal="center" vertical="center" wrapText="1"/>
    </xf>
    <xf numFmtId="0" fontId="23" fillId="0" borderId="0" xfId="3" applyFont="1" applyFill="1" applyAlignment="1">
      <alignment horizontal="center"/>
    </xf>
    <xf numFmtId="0" fontId="1" fillId="0" borderId="0" xfId="0" applyFont="1" applyFill="1"/>
    <xf numFmtId="0" fontId="18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2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top"/>
    </xf>
    <xf numFmtId="0" fontId="6" fillId="0" borderId="0" xfId="0" applyFont="1" applyFill="1" applyBorder="1" applyAlignment="1">
      <alignment horizontal="center" vertical="top"/>
    </xf>
    <xf numFmtId="49" fontId="6" fillId="0" borderId="0" xfId="0" applyNumberFormat="1" applyFont="1" applyFill="1" applyBorder="1" applyAlignment="1">
      <alignment horizontal="center" vertical="top"/>
    </xf>
    <xf numFmtId="165" fontId="19" fillId="0" borderId="0" xfId="3" applyNumberFormat="1" applyFont="1" applyFill="1" applyBorder="1" applyAlignment="1">
      <alignment horizontal="center" vertical="center"/>
    </xf>
    <xf numFmtId="0" fontId="6" fillId="16" borderId="0" xfId="3" applyFill="1"/>
    <xf numFmtId="0" fontId="6" fillId="17" borderId="0" xfId="0" applyFont="1" applyFill="1" applyBorder="1" applyAlignment="1">
      <alignment vertical="top"/>
    </xf>
    <xf numFmtId="0" fontId="6" fillId="17" borderId="0" xfId="0" applyFont="1" applyFill="1" applyBorder="1" applyAlignment="1">
      <alignment horizontal="center" vertical="top"/>
    </xf>
    <xf numFmtId="49" fontId="6" fillId="17" borderId="0" xfId="0" applyNumberFormat="1" applyFont="1" applyFill="1" applyBorder="1" applyAlignment="1">
      <alignment horizontal="center" vertical="top"/>
    </xf>
    <xf numFmtId="1" fontId="6" fillId="17" borderId="0" xfId="0" applyNumberFormat="1" applyFont="1" applyFill="1" applyBorder="1" applyAlignment="1">
      <alignment horizontal="center" vertical="top"/>
    </xf>
    <xf numFmtId="0" fontId="6" fillId="17" borderId="0" xfId="1" applyFont="1" applyFill="1" applyBorder="1" applyAlignment="1">
      <alignment vertical="center"/>
    </xf>
    <xf numFmtId="0" fontId="23" fillId="17" borderId="0" xfId="0" applyFont="1" applyFill="1" applyBorder="1" applyAlignment="1">
      <alignment horizontal="center" vertical="center"/>
    </xf>
    <xf numFmtId="49" fontId="6" fillId="17" borderId="0" xfId="0" applyNumberFormat="1" applyFont="1" applyFill="1" applyBorder="1" applyAlignment="1">
      <alignment horizontal="center" vertical="center"/>
    </xf>
    <xf numFmtId="0" fontId="6" fillId="17" borderId="0" xfId="0" applyFont="1" applyFill="1" applyBorder="1" applyAlignment="1">
      <alignment horizontal="center"/>
    </xf>
    <xf numFmtId="0" fontId="6" fillId="17" borderId="0" xfId="3" applyFont="1" applyFill="1" applyBorder="1"/>
    <xf numFmtId="0" fontId="23" fillId="17" borderId="0" xfId="3" applyFont="1" applyFill="1" applyBorder="1" applyAlignment="1">
      <alignment horizontal="center"/>
    </xf>
    <xf numFmtId="49" fontId="6" fillId="17" borderId="0" xfId="3" applyNumberFormat="1" applyFont="1" applyFill="1" applyBorder="1" applyAlignment="1">
      <alignment horizontal="center"/>
    </xf>
    <xf numFmtId="0" fontId="6" fillId="17" borderId="0" xfId="3" applyFont="1" applyFill="1" applyBorder="1" applyAlignment="1">
      <alignment horizontal="center"/>
    </xf>
    <xf numFmtId="0" fontId="6" fillId="17" borderId="0" xfId="3" applyFont="1" applyFill="1"/>
    <xf numFmtId="0" fontId="23" fillId="17" borderId="0" xfId="3" applyFont="1" applyFill="1" applyBorder="1" applyAlignment="1">
      <alignment horizontal="center" vertical="center"/>
    </xf>
    <xf numFmtId="49" fontId="6" fillId="17" borderId="0" xfId="3" quotePrefix="1" applyNumberFormat="1" applyFont="1" applyFill="1" applyBorder="1" applyAlignment="1">
      <alignment horizontal="center"/>
    </xf>
    <xf numFmtId="166" fontId="6" fillId="17" borderId="0" xfId="3" applyNumberFormat="1" applyFont="1" applyFill="1" applyBorder="1" applyAlignment="1">
      <alignment horizontal="center" vertical="center"/>
    </xf>
    <xf numFmtId="0" fontId="23" fillId="17" borderId="0" xfId="3" applyFont="1" applyFill="1" applyAlignment="1">
      <alignment horizontal="center"/>
    </xf>
    <xf numFmtId="49" fontId="6" fillId="17" borderId="0" xfId="3" applyNumberFormat="1" applyFont="1" applyFill="1" applyAlignment="1">
      <alignment horizontal="center"/>
    </xf>
    <xf numFmtId="0" fontId="6" fillId="17" borderId="0" xfId="3" applyFont="1" applyFill="1" applyAlignment="1">
      <alignment horizontal="center"/>
    </xf>
    <xf numFmtId="0" fontId="6" fillId="17" borderId="0" xfId="3" applyFill="1"/>
    <xf numFmtId="0" fontId="6" fillId="17" borderId="0" xfId="0" applyFont="1" applyFill="1" applyBorder="1" applyAlignment="1">
      <alignment horizontal="center" vertical="center"/>
    </xf>
    <xf numFmtId="49" fontId="6" fillId="17" borderId="0" xfId="3" quotePrefix="1" applyNumberFormat="1" applyFont="1" applyFill="1" applyBorder="1" applyAlignment="1">
      <alignment horizontal="center" vertical="center"/>
    </xf>
    <xf numFmtId="0" fontId="6" fillId="17" borderId="0" xfId="3" applyNumberFormat="1" applyFont="1" applyFill="1" applyBorder="1" applyAlignment="1">
      <alignment horizontal="center"/>
    </xf>
    <xf numFmtId="0" fontId="7" fillId="17" borderId="0" xfId="0" applyFont="1" applyFill="1"/>
    <xf numFmtId="0" fontId="24" fillId="17" borderId="0" xfId="0" applyFont="1" applyFill="1" applyAlignment="1">
      <alignment horizontal="center"/>
    </xf>
    <xf numFmtId="49" fontId="7" fillId="17" borderId="0" xfId="0" applyNumberFormat="1" applyFont="1" applyFill="1" applyBorder="1" applyAlignment="1">
      <alignment horizontal="center"/>
    </xf>
    <xf numFmtId="0" fontId="7" fillId="17" borderId="0" xfId="0" applyFont="1" applyFill="1" applyBorder="1" applyAlignment="1">
      <alignment horizontal="center"/>
    </xf>
    <xf numFmtId="0" fontId="6" fillId="17" borderId="0" xfId="0" applyFont="1" applyFill="1" applyBorder="1" applyAlignment="1">
      <alignment vertical="center"/>
    </xf>
    <xf numFmtId="49" fontId="6" fillId="17" borderId="0" xfId="0" applyNumberFormat="1" applyFont="1" applyFill="1" applyBorder="1" applyAlignment="1">
      <alignment horizontal="center"/>
    </xf>
    <xf numFmtId="0" fontId="6" fillId="17" borderId="0" xfId="3" applyFont="1" applyFill="1" applyBorder="1" applyAlignment="1">
      <alignment horizontal="center" vertical="center"/>
    </xf>
    <xf numFmtId="0" fontId="0" fillId="17" borderId="0" xfId="3" applyFont="1" applyFill="1"/>
    <xf numFmtId="0" fontId="0" fillId="17" borderId="0" xfId="1" applyFont="1" applyFill="1" applyBorder="1" applyAlignment="1">
      <alignment vertical="center"/>
    </xf>
    <xf numFmtId="0" fontId="24" fillId="17" borderId="0" xfId="0" applyFont="1" applyFill="1" applyAlignment="1">
      <alignment horizontal="center" vertical="center"/>
    </xf>
    <xf numFmtId="49" fontId="0" fillId="17" borderId="0" xfId="3" quotePrefix="1" applyNumberFormat="1" applyFont="1" applyFill="1" applyBorder="1" applyAlignment="1">
      <alignment horizontal="center" vertical="center"/>
    </xf>
    <xf numFmtId="0" fontId="7" fillId="17" borderId="0" xfId="3" applyFont="1" applyFill="1" applyBorder="1" applyAlignment="1">
      <alignment vertical="center"/>
    </xf>
    <xf numFmtId="49" fontId="6" fillId="17" borderId="0" xfId="0" quotePrefix="1" applyNumberFormat="1" applyFont="1" applyFill="1" applyAlignment="1">
      <alignment horizontal="center"/>
    </xf>
    <xf numFmtId="0" fontId="6" fillId="17" borderId="0" xfId="3" applyFill="1" applyAlignment="1">
      <alignment horizontal="center"/>
    </xf>
    <xf numFmtId="0" fontId="6" fillId="0" borderId="0" xfId="3" applyFont="1" applyAlignment="1">
      <alignment horizontal="center"/>
    </xf>
    <xf numFmtId="0" fontId="6" fillId="19" borderId="0" xfId="3" applyFont="1" applyFill="1" applyBorder="1" applyAlignment="1">
      <alignment horizontal="center" vertical="center"/>
    </xf>
    <xf numFmtId="0" fontId="27" fillId="0" borderId="0" xfId="3" applyFont="1" applyFill="1" applyAlignment="1">
      <alignment horizontal="left"/>
    </xf>
    <xf numFmtId="0" fontId="27" fillId="0" borderId="0" xfId="3" applyFont="1" applyFill="1"/>
    <xf numFmtId="0" fontId="23" fillId="0" borderId="0" xfId="3" applyFont="1" applyFill="1" applyBorder="1" applyAlignment="1">
      <alignment horizontal="left" vertical="center"/>
    </xf>
    <xf numFmtId="0" fontId="23" fillId="0" borderId="0" xfId="3" applyFont="1" applyFill="1"/>
    <xf numFmtId="0" fontId="6" fillId="20" borderId="0" xfId="0" applyFont="1" applyFill="1" applyAlignment="1">
      <alignment horizontal="left" vertical="center"/>
    </xf>
    <xf numFmtId="0" fontId="0" fillId="20" borderId="0" xfId="0" applyFill="1" applyAlignment="1">
      <alignment horizontal="left"/>
    </xf>
    <xf numFmtId="0" fontId="2" fillId="0" borderId="0" xfId="3" applyFont="1" applyFill="1" applyBorder="1" applyAlignment="1">
      <alignment horizontal="center" vertical="center"/>
    </xf>
    <xf numFmtId="1" fontId="6" fillId="0" borderId="0" xfId="3" applyNumberFormat="1" applyFont="1" applyFill="1" applyAlignment="1">
      <alignment horizontal="center"/>
    </xf>
    <xf numFmtId="0" fontId="6" fillId="0" borderId="0" xfId="3" applyFont="1" applyFill="1" applyAlignment="1">
      <alignment horizontal="left"/>
    </xf>
    <xf numFmtId="49" fontId="6" fillId="0" borderId="0" xfId="3" applyNumberFormat="1" applyFont="1" applyFill="1"/>
    <xf numFmtId="2" fontId="6" fillId="0" borderId="0" xfId="3" applyNumberFormat="1" applyFont="1" applyFill="1"/>
    <xf numFmtId="164" fontId="1" fillId="0" borderId="0" xfId="3" applyNumberFormat="1" applyFont="1" applyFill="1" applyAlignment="1">
      <alignment horizontal="center" vertical="center"/>
    </xf>
    <xf numFmtId="2" fontId="1" fillId="0" borderId="0" xfId="3" applyNumberFormat="1" applyFont="1" applyFill="1"/>
    <xf numFmtId="0" fontId="6" fillId="21" borderId="0" xfId="3" applyFont="1" applyFill="1"/>
    <xf numFmtId="0" fontId="6" fillId="21" borderId="0" xfId="3" applyFont="1" applyFill="1" applyAlignment="1">
      <alignment horizontal="left"/>
    </xf>
    <xf numFmtId="0" fontId="1" fillId="21" borderId="0" xfId="3" applyFont="1" applyFill="1" applyAlignment="1">
      <alignment horizontal="center"/>
    </xf>
    <xf numFmtId="2" fontId="6" fillId="21" borderId="0" xfId="3" applyNumberFormat="1" applyFont="1" applyFill="1" applyAlignment="1">
      <alignment horizontal="center"/>
    </xf>
    <xf numFmtId="2" fontId="6" fillId="21" borderId="0" xfId="3" applyNumberFormat="1" applyFont="1" applyFill="1"/>
    <xf numFmtId="164" fontId="1" fillId="21" borderId="0" xfId="3" applyNumberFormat="1" applyFont="1" applyFill="1" applyAlignment="1">
      <alignment horizontal="center" vertical="center"/>
    </xf>
    <xf numFmtId="2" fontId="1" fillId="21" borderId="0" xfId="3" applyNumberFormat="1" applyFont="1" applyFill="1"/>
    <xf numFmtId="0" fontId="28" fillId="0" borderId="0" xfId="3" applyFont="1" applyFill="1" applyAlignment="1">
      <alignment horizontal="center"/>
    </xf>
    <xf numFmtId="0" fontId="2" fillId="0" borderId="0" xfId="3" applyFont="1" applyFill="1" applyAlignment="1">
      <alignment horizontal="center"/>
    </xf>
    <xf numFmtId="0" fontId="0" fillId="0" borderId="0" xfId="3" applyFont="1" applyFill="1"/>
    <xf numFmtId="49" fontId="0" fillId="0" borderId="0" xfId="3" quotePrefix="1" applyNumberFormat="1" applyFont="1" applyFill="1" applyBorder="1" applyAlignment="1">
      <alignment horizontal="center"/>
    </xf>
    <xf numFmtId="0" fontId="11" fillId="0" borderId="0" xfId="0" applyFont="1" applyFill="1"/>
    <xf numFmtId="0" fontId="27" fillId="0" borderId="0" xfId="0" applyFont="1" applyFill="1" applyAlignment="1">
      <alignment horizontal="left"/>
    </xf>
    <xf numFmtId="49" fontId="6" fillId="0" borderId="0" xfId="3" applyNumberFormat="1" applyFont="1" applyAlignment="1">
      <alignment horizontal="center"/>
    </xf>
    <xf numFmtId="2" fontId="5" fillId="0" borderId="0" xfId="3" applyNumberFormat="1" applyFont="1" applyFill="1" applyBorder="1" applyAlignment="1">
      <alignment horizontal="center" vertical="center"/>
    </xf>
    <xf numFmtId="0" fontId="27" fillId="0" borderId="0" xfId="3" applyFont="1" applyAlignment="1">
      <alignment horizontal="left"/>
    </xf>
    <xf numFmtId="0" fontId="31" fillId="0" borderId="0" xfId="3" applyFont="1" applyAlignment="1">
      <alignment horizontal="left"/>
    </xf>
    <xf numFmtId="0" fontId="32" fillId="23" borderId="0" xfId="3" applyFont="1" applyFill="1" applyAlignment="1">
      <alignment horizontal="left"/>
    </xf>
    <xf numFmtId="0" fontId="33" fillId="23" borderId="0" xfId="3" applyFont="1" applyFill="1" applyAlignment="1">
      <alignment horizontal="center"/>
    </xf>
    <xf numFmtId="0" fontId="32" fillId="23" borderId="0" xfId="3" applyFont="1" applyFill="1"/>
    <xf numFmtId="49" fontId="32" fillId="23" borderId="0" xfId="3" applyNumberFormat="1" applyFont="1" applyFill="1"/>
    <xf numFmtId="0" fontId="36" fillId="0" borderId="22" xfId="3" applyFont="1" applyFill="1" applyBorder="1" applyAlignment="1">
      <alignment horizontal="center"/>
    </xf>
    <xf numFmtId="0" fontId="37" fillId="0" borderId="22" xfId="3" applyFont="1" applyFill="1" applyBorder="1" applyAlignment="1">
      <alignment horizontal="center"/>
    </xf>
    <xf numFmtId="0" fontId="37" fillId="0" borderId="22" xfId="3" applyFont="1" applyFill="1" applyBorder="1"/>
    <xf numFmtId="0" fontId="37" fillId="0" borderId="22" xfId="3" applyFont="1" applyFill="1" applyBorder="1" applyAlignment="1">
      <alignment horizontal="center" vertical="center" wrapText="1"/>
    </xf>
    <xf numFmtId="0" fontId="37" fillId="0" borderId="22" xfId="3" applyFont="1" applyFill="1" applyBorder="1" applyAlignment="1"/>
    <xf numFmtId="0" fontId="37" fillId="24" borderId="22" xfId="3" applyFont="1" applyFill="1" applyBorder="1" applyAlignment="1">
      <alignment horizontal="center"/>
    </xf>
    <xf numFmtId="0" fontId="37" fillId="24" borderId="22" xfId="3" applyFont="1" applyFill="1" applyBorder="1"/>
    <xf numFmtId="0" fontId="37" fillId="24" borderId="22" xfId="3" applyFont="1" applyFill="1" applyBorder="1" applyAlignment="1">
      <alignment horizontal="center" vertical="center" wrapText="1"/>
    </xf>
    <xf numFmtId="0" fontId="37" fillId="24" borderId="22" xfId="3" applyFont="1" applyFill="1" applyBorder="1" applyAlignment="1"/>
    <xf numFmtId="0" fontId="37" fillId="0" borderId="22" xfId="3" applyFont="1" applyFill="1" applyBorder="1" applyAlignment="1">
      <alignment vertical="center"/>
    </xf>
    <xf numFmtId="0" fontId="37" fillId="24" borderId="22" xfId="3" applyFont="1" applyFill="1" applyBorder="1" applyAlignment="1">
      <alignment vertical="center"/>
    </xf>
    <xf numFmtId="0" fontId="37" fillId="0" borderId="25" xfId="3" applyFont="1" applyFill="1" applyBorder="1"/>
    <xf numFmtId="0" fontId="37" fillId="0" borderId="22" xfId="0" applyFont="1" applyFill="1" applyBorder="1" applyAlignment="1">
      <alignment horizontal="center"/>
    </xf>
    <xf numFmtId="0" fontId="0" fillId="0" borderId="22" xfId="0" applyBorder="1"/>
    <xf numFmtId="0" fontId="37" fillId="0" borderId="22" xfId="0" applyFont="1" applyFill="1" applyBorder="1" applyAlignment="1">
      <alignment vertical="top"/>
    </xf>
    <xf numFmtId="0" fontId="6" fillId="0" borderId="22" xfId="0" applyFont="1" applyFill="1" applyBorder="1" applyAlignment="1">
      <alignment horizontal="center" vertical="top"/>
    </xf>
    <xf numFmtId="49" fontId="6" fillId="0" borderId="22" xfId="0" applyNumberFormat="1" applyFont="1" applyFill="1" applyBorder="1" applyAlignment="1">
      <alignment horizontal="center" vertical="top"/>
    </xf>
    <xf numFmtId="166" fontId="6" fillId="0" borderId="22" xfId="0" applyNumberFormat="1" applyFont="1" applyFill="1" applyBorder="1" applyAlignment="1">
      <alignment horizontal="center" vertical="top"/>
    </xf>
    <xf numFmtId="0" fontId="37" fillId="0" borderId="22" xfId="0" applyFont="1" applyFill="1" applyBorder="1"/>
    <xf numFmtId="0" fontId="37" fillId="0" borderId="22" xfId="1" applyFont="1" applyFill="1" applyBorder="1" applyAlignment="1">
      <alignment vertical="center"/>
    </xf>
    <xf numFmtId="0" fontId="6" fillId="0" borderId="22" xfId="3" applyFont="1" applyFill="1" applyBorder="1" applyAlignment="1">
      <alignment horizontal="center" vertical="center"/>
    </xf>
    <xf numFmtId="49" fontId="6" fillId="0" borderId="22" xfId="3" quotePrefix="1" applyNumberFormat="1" applyFont="1" applyFill="1" applyBorder="1" applyAlignment="1">
      <alignment horizontal="center" vertical="center"/>
    </xf>
    <xf numFmtId="0" fontId="6" fillId="0" borderId="22" xfId="3" applyNumberFormat="1" applyFont="1" applyFill="1" applyBorder="1" applyAlignment="1">
      <alignment horizontal="center"/>
    </xf>
    <xf numFmtId="0" fontId="37" fillId="0" borderId="22" xfId="3" applyFont="1" applyFill="1" applyBorder="1" applyAlignment="1">
      <alignment horizontal="center" vertical="center"/>
    </xf>
    <xf numFmtId="0" fontId="37" fillId="24" borderId="22" xfId="3" applyFont="1" applyFill="1" applyBorder="1" applyAlignment="1">
      <alignment horizontal="center" vertical="center"/>
    </xf>
    <xf numFmtId="0" fontId="6" fillId="24" borderId="0" xfId="1" applyFont="1" applyFill="1" applyBorder="1" applyAlignment="1">
      <alignment vertical="center"/>
    </xf>
    <xf numFmtId="0" fontId="37" fillId="24" borderId="26" xfId="0" applyFont="1" applyFill="1" applyBorder="1" applyAlignment="1">
      <alignment horizontal="center"/>
    </xf>
    <xf numFmtId="0" fontId="37" fillId="24" borderId="0" xfId="0" applyFont="1" applyFill="1" applyBorder="1"/>
    <xf numFmtId="0" fontId="37" fillId="24" borderId="0" xfId="0" applyFont="1" applyFill="1" applyBorder="1" applyAlignment="1">
      <alignment horizontal="center"/>
    </xf>
    <xf numFmtId="0" fontId="37" fillId="24" borderId="0" xfId="3" applyFont="1" applyFill="1" applyBorder="1" applyAlignment="1">
      <alignment horizontal="center"/>
    </xf>
    <xf numFmtId="0" fontId="37" fillId="24" borderId="26" xfId="0" applyFont="1" applyFill="1" applyBorder="1"/>
    <xf numFmtId="0" fontId="30" fillId="0" borderId="0" xfId="1801"/>
    <xf numFmtId="0" fontId="39" fillId="0" borderId="37" xfId="1801" applyFont="1" applyBorder="1" applyAlignment="1">
      <alignment horizontal="center" wrapText="1"/>
    </xf>
    <xf numFmtId="0" fontId="39" fillId="0" borderId="36" xfId="1801" applyFont="1" applyBorder="1" applyAlignment="1">
      <alignment horizontal="center" wrapText="1"/>
    </xf>
    <xf numFmtId="0" fontId="40" fillId="0" borderId="0" xfId="1801" applyFont="1"/>
    <xf numFmtId="0" fontId="39" fillId="25" borderId="38" xfId="1801" applyFont="1" applyFill="1" applyBorder="1" applyAlignment="1">
      <alignment horizontal="left"/>
    </xf>
    <xf numFmtId="0" fontId="41" fillId="25" borderId="39" xfId="1801" applyFont="1" applyFill="1" applyBorder="1" applyAlignment="1">
      <alignment horizontal="center"/>
    </xf>
    <xf numFmtId="0" fontId="42" fillId="0" borderId="0" xfId="1801" applyFont="1" applyAlignment="1">
      <alignment horizontal="center"/>
    </xf>
    <xf numFmtId="0" fontId="41" fillId="0" borderId="38" xfId="1801" applyFont="1" applyBorder="1" applyAlignment="1">
      <alignment horizontal="center"/>
    </xf>
    <xf numFmtId="0" fontId="41" fillId="0" borderId="39" xfId="1801" applyFont="1" applyBorder="1" applyAlignment="1">
      <alignment horizontal="center"/>
    </xf>
    <xf numFmtId="0" fontId="41" fillId="18" borderId="38" xfId="1801" applyFont="1" applyFill="1" applyBorder="1" applyAlignment="1">
      <alignment horizontal="center"/>
    </xf>
    <xf numFmtId="9" fontId="41" fillId="0" borderId="38" xfId="1801" applyNumberFormat="1" applyFont="1" applyBorder="1" applyAlignment="1">
      <alignment horizontal="center"/>
    </xf>
    <xf numFmtId="9" fontId="41" fillId="0" borderId="39" xfId="1801" applyNumberFormat="1" applyFont="1" applyBorder="1" applyAlignment="1">
      <alignment horizontal="center"/>
    </xf>
    <xf numFmtId="0" fontId="39" fillId="0" borderId="0" xfId="1801" applyFont="1" applyAlignment="1">
      <alignment horizontal="center"/>
    </xf>
    <xf numFmtId="0" fontId="41" fillId="0" borderId="0" xfId="1801" applyFont="1" applyAlignment="1">
      <alignment horizontal="center"/>
    </xf>
    <xf numFmtId="0" fontId="42" fillId="0" borderId="0" xfId="1801" applyFont="1" applyAlignment="1">
      <alignment horizontal="right"/>
    </xf>
    <xf numFmtId="0" fontId="40" fillId="0" borderId="0" xfId="1801" applyFont="1" applyAlignment="1">
      <alignment horizontal="left"/>
    </xf>
    <xf numFmtId="0" fontId="40" fillId="0" borderId="0" xfId="1801" applyFont="1" applyAlignment="1">
      <alignment horizontal="center"/>
    </xf>
    <xf numFmtId="0" fontId="41" fillId="19" borderId="38" xfId="1801" applyFont="1" applyFill="1" applyBorder="1" applyAlignment="1">
      <alignment horizontal="center"/>
    </xf>
    <xf numFmtId="0" fontId="43" fillId="0" borderId="0" xfId="1801" applyFont="1" applyAlignment="1">
      <alignment horizontal="right"/>
    </xf>
    <xf numFmtId="0" fontId="44" fillId="0" borderId="0" xfId="1801" applyFont="1" applyAlignment="1">
      <alignment horizontal="left"/>
    </xf>
    <xf numFmtId="0" fontId="45" fillId="19" borderId="38" xfId="1801" applyFont="1" applyFill="1" applyBorder="1" applyAlignment="1">
      <alignment horizontal="center"/>
    </xf>
    <xf numFmtId="0" fontId="39" fillId="26" borderId="38" xfId="1801" applyFont="1" applyFill="1" applyBorder="1" applyAlignment="1">
      <alignment horizontal="left"/>
    </xf>
    <xf numFmtId="0" fontId="41" fillId="26" borderId="39" xfId="1801" applyFont="1" applyFill="1" applyBorder="1" applyAlignment="1">
      <alignment horizontal="center"/>
    </xf>
    <xf numFmtId="0" fontId="42" fillId="26" borderId="37" xfId="1801" applyFont="1" applyFill="1" applyBorder="1" applyAlignment="1">
      <alignment horizontal="center"/>
    </xf>
    <xf numFmtId="0" fontId="46" fillId="0" borderId="38" xfId="1801" applyFont="1" applyBorder="1" applyAlignment="1">
      <alignment horizontal="center"/>
    </xf>
    <xf numFmtId="0" fontId="39" fillId="0" borderId="38" xfId="1801" applyFont="1" applyBorder="1" applyAlignment="1">
      <alignment horizontal="left"/>
    </xf>
    <xf numFmtId="2" fontId="41" fillId="0" borderId="39" xfId="1801" applyNumberFormat="1" applyFont="1" applyBorder="1" applyAlignment="1">
      <alignment horizontal="center"/>
    </xf>
    <xf numFmtId="0" fontId="39" fillId="0" borderId="37" xfId="1801" applyFont="1" applyBorder="1" applyAlignment="1">
      <alignment horizontal="center"/>
    </xf>
    <xf numFmtId="0" fontId="40" fillId="26" borderId="37" xfId="1801" applyFont="1" applyFill="1" applyBorder="1" applyAlignment="1">
      <alignment horizontal="center"/>
    </xf>
    <xf numFmtId="0" fontId="47" fillId="0" borderId="36" xfId="1801" applyFont="1" applyBorder="1" applyAlignment="1">
      <alignment horizontal="center" wrapText="1"/>
    </xf>
    <xf numFmtId="0" fontId="44" fillId="0" borderId="0" xfId="1801" applyFont="1"/>
    <xf numFmtId="0" fontId="47" fillId="25" borderId="38" xfId="1801" applyFont="1" applyFill="1" applyBorder="1" applyAlignment="1">
      <alignment horizontal="left"/>
    </xf>
    <xf numFmtId="0" fontId="46" fillId="25" borderId="39" xfId="1801" applyFont="1" applyFill="1" applyBorder="1" applyAlignment="1">
      <alignment horizontal="center"/>
    </xf>
    <xf numFmtId="0" fontId="43" fillId="0" borderId="0" xfId="1801" applyFont="1" applyAlignment="1">
      <alignment horizontal="center"/>
    </xf>
    <xf numFmtId="0" fontId="46" fillId="0" borderId="39" xfId="1801" applyFont="1" applyBorder="1" applyAlignment="1">
      <alignment horizontal="center"/>
    </xf>
    <xf numFmtId="0" fontId="46" fillId="18" borderId="38" xfId="1801" applyFont="1" applyFill="1" applyBorder="1" applyAlignment="1">
      <alignment horizontal="center"/>
    </xf>
    <xf numFmtId="0" fontId="47" fillId="0" borderId="0" xfId="1801" applyFont="1" applyAlignment="1">
      <alignment horizontal="center"/>
    </xf>
    <xf numFmtId="0" fontId="46" fillId="0" borderId="0" xfId="1801" applyFont="1" applyAlignment="1">
      <alignment horizontal="center"/>
    </xf>
    <xf numFmtId="0" fontId="44" fillId="0" borderId="0" xfId="1801" applyFont="1" applyAlignment="1">
      <alignment horizontal="center"/>
    </xf>
    <xf numFmtId="0" fontId="44" fillId="18" borderId="0" xfId="1801" applyFont="1" applyFill="1" applyAlignment="1">
      <alignment horizontal="left"/>
    </xf>
    <xf numFmtId="0" fontId="45" fillId="0" borderId="0" xfId="1801" applyFont="1" applyAlignment="1">
      <alignment horizontal="center"/>
    </xf>
    <xf numFmtId="0" fontId="44" fillId="19" borderId="0" xfId="1801" applyFont="1" applyFill="1" applyAlignment="1">
      <alignment horizontal="left"/>
    </xf>
    <xf numFmtId="0" fontId="47" fillId="26" borderId="38" xfId="1801" applyFont="1" applyFill="1" applyBorder="1" applyAlignment="1">
      <alignment horizontal="left"/>
    </xf>
    <xf numFmtId="0" fontId="46" fillId="26" borderId="39" xfId="1801" applyFont="1" applyFill="1" applyBorder="1" applyAlignment="1">
      <alignment horizontal="center"/>
    </xf>
    <xf numFmtId="0" fontId="43" fillId="26" borderId="37" xfId="1801" applyFont="1" applyFill="1" applyBorder="1" applyAlignment="1">
      <alignment horizontal="center"/>
    </xf>
    <xf numFmtId="0" fontId="47" fillId="0" borderId="38" xfId="1801" applyFont="1" applyBorder="1" applyAlignment="1">
      <alignment horizontal="left"/>
    </xf>
    <xf numFmtId="0" fontId="47" fillId="0" borderId="37" xfId="1801" applyFont="1" applyBorder="1" applyAlignment="1">
      <alignment horizontal="center"/>
    </xf>
    <xf numFmtId="0" fontId="44" fillId="26" borderId="37" xfId="1801" applyFont="1" applyFill="1" applyBorder="1" applyAlignment="1">
      <alignment horizontal="center"/>
    </xf>
    <xf numFmtId="0" fontId="37" fillId="27" borderId="22" xfId="3" applyFont="1" applyFill="1" applyBorder="1" applyAlignment="1">
      <alignment horizontal="center"/>
    </xf>
    <xf numFmtId="0" fontId="41" fillId="0" borderId="38" xfId="1801" applyFont="1" applyFill="1" applyBorder="1" applyAlignment="1">
      <alignment horizontal="center"/>
    </xf>
    <xf numFmtId="0" fontId="46" fillId="0" borderId="38" xfId="1801" applyFont="1" applyFill="1" applyBorder="1" applyAlignment="1">
      <alignment horizontal="center"/>
    </xf>
    <xf numFmtId="9" fontId="46" fillId="0" borderId="22" xfId="1801" applyNumberFormat="1" applyFont="1" applyBorder="1" applyAlignment="1">
      <alignment horizontal="center"/>
    </xf>
    <xf numFmtId="9" fontId="0" fillId="0" borderId="22" xfId="0" applyNumberFormat="1" applyBorder="1" applyAlignment="1">
      <alignment horizontal="center"/>
    </xf>
    <xf numFmtId="0" fontId="47" fillId="0" borderId="22" xfId="1801" applyFont="1" applyFill="1" applyBorder="1" applyAlignment="1">
      <alignment horizontal="center" wrapText="1"/>
    </xf>
    <xf numFmtId="0" fontId="46" fillId="0" borderId="22" xfId="1801" applyFont="1" applyBorder="1" applyAlignment="1">
      <alignment horizontal="center"/>
    </xf>
    <xf numFmtId="0" fontId="0" fillId="0" borderId="22" xfId="0" applyBorder="1" applyAlignment="1">
      <alignment horizontal="center"/>
    </xf>
    <xf numFmtId="9" fontId="46" fillId="19" borderId="22" xfId="1801" applyNumberFormat="1" applyFont="1" applyFill="1" applyBorder="1" applyAlignment="1">
      <alignment horizontal="center"/>
    </xf>
    <xf numFmtId="9" fontId="0" fillId="22" borderId="22" xfId="0" applyNumberFormat="1" applyFill="1" applyBorder="1" applyAlignment="1">
      <alignment horizontal="center"/>
    </xf>
    <xf numFmtId="9" fontId="41" fillId="19" borderId="38" xfId="1801" applyNumberFormat="1" applyFont="1" applyFill="1" applyBorder="1" applyAlignment="1">
      <alignment horizontal="center"/>
    </xf>
    <xf numFmtId="0" fontId="47" fillId="0" borderId="37" xfId="1801" applyFont="1" applyBorder="1" applyAlignment="1">
      <alignment horizontal="center" vertical="center" wrapText="1"/>
    </xf>
    <xf numFmtId="0" fontId="47" fillId="0" borderId="36" xfId="1801" applyFont="1" applyBorder="1" applyAlignment="1">
      <alignment horizontal="center" vertical="center" wrapText="1"/>
    </xf>
    <xf numFmtId="0" fontId="47" fillId="0" borderId="22" xfId="1801" applyFont="1" applyBorder="1" applyAlignment="1">
      <alignment horizontal="center" vertical="center" wrapText="1"/>
    </xf>
    <xf numFmtId="0" fontId="47" fillId="0" borderId="22" xfId="1801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23" fillId="0" borderId="0" xfId="0" applyFont="1" applyFill="1" applyBorder="1" applyAlignment="1">
      <alignment horizontal="center"/>
    </xf>
    <xf numFmtId="0" fontId="6" fillId="0" borderId="18" xfId="0" applyFont="1" applyFill="1" applyBorder="1" applyAlignment="1">
      <alignment horizontal="center" vertical="center"/>
    </xf>
    <xf numFmtId="0" fontId="6" fillId="0" borderId="19" xfId="0" applyFont="1" applyFill="1" applyBorder="1"/>
    <xf numFmtId="49" fontId="6" fillId="0" borderId="19" xfId="0" applyNumberFormat="1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49" fillId="0" borderId="0" xfId="0" applyFont="1" applyFill="1" applyBorder="1" applyAlignment="1">
      <alignment horizontal="left" vertical="center"/>
    </xf>
    <xf numFmtId="0" fontId="29" fillId="0" borderId="0" xfId="3" applyFont="1" applyFill="1"/>
    <xf numFmtId="0" fontId="18" fillId="17" borderId="0" xfId="0" applyFont="1" applyFill="1" applyAlignment="1">
      <alignment vertical="center"/>
    </xf>
    <xf numFmtId="0" fontId="6" fillId="17" borderId="0" xfId="0" applyFont="1" applyFill="1" applyAlignment="1">
      <alignment horizontal="center" vertical="center"/>
    </xf>
    <xf numFmtId="0" fontId="18" fillId="17" borderId="0" xfId="0" applyFont="1" applyFill="1" applyAlignment="1">
      <alignment horizontal="center" vertical="center"/>
    </xf>
    <xf numFmtId="0" fontId="37" fillId="0" borderId="0" xfId="1" applyFont="1" applyFill="1" applyBorder="1" applyAlignment="1">
      <alignment vertical="center"/>
    </xf>
    <xf numFmtId="0" fontId="6" fillId="0" borderId="22" xfId="3" applyFont="1" applyBorder="1"/>
    <xf numFmtId="0" fontId="6" fillId="0" borderId="22" xfId="3" applyFont="1" applyBorder="1" applyAlignment="1">
      <alignment horizontal="center"/>
    </xf>
    <xf numFmtId="49" fontId="6" fillId="0" borderId="22" xfId="3" applyNumberFormat="1" applyFont="1" applyBorder="1" applyAlignment="1">
      <alignment horizontal="center"/>
    </xf>
    <xf numFmtId="0" fontId="6" fillId="0" borderId="22" xfId="0" applyFont="1" applyBorder="1"/>
    <xf numFmtId="0" fontId="6" fillId="19" borderId="0" xfId="3" applyNumberFormat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 vertical="center"/>
    </xf>
    <xf numFmtId="0" fontId="23" fillId="0" borderId="0" xfId="1" applyFont="1" applyFill="1" applyBorder="1" applyAlignment="1">
      <alignment horizontal="center" vertical="center"/>
    </xf>
    <xf numFmtId="49" fontId="6" fillId="0" borderId="0" xfId="1" applyNumberFormat="1" applyFont="1" applyFill="1" applyBorder="1" applyAlignment="1">
      <alignment horizontal="center" vertical="center"/>
    </xf>
    <xf numFmtId="0" fontId="5" fillId="28" borderId="0" xfId="3" applyFont="1" applyFill="1" applyBorder="1" applyAlignment="1">
      <alignment horizontal="center" vertical="center"/>
    </xf>
    <xf numFmtId="0" fontId="6" fillId="28" borderId="0" xfId="3" applyFont="1" applyFill="1" applyBorder="1" applyAlignment="1">
      <alignment horizontal="left" vertical="center"/>
    </xf>
    <xf numFmtId="0" fontId="1" fillId="28" borderId="0" xfId="3" applyFont="1" applyFill="1" applyBorder="1" applyAlignment="1">
      <alignment horizontal="center" vertical="center"/>
    </xf>
    <xf numFmtId="0" fontId="6" fillId="28" borderId="0" xfId="1" applyFont="1" applyFill="1" applyBorder="1" applyAlignment="1">
      <alignment horizontal="center" vertical="center"/>
    </xf>
    <xf numFmtId="0" fontId="23" fillId="28" borderId="0" xfId="1" applyFont="1" applyFill="1" applyBorder="1" applyAlignment="1">
      <alignment horizontal="center" vertical="center"/>
    </xf>
    <xf numFmtId="49" fontId="6" fillId="28" borderId="0" xfId="1" applyNumberFormat="1" applyFont="1" applyFill="1" applyBorder="1" applyAlignment="1">
      <alignment horizontal="center" vertical="center"/>
    </xf>
    <xf numFmtId="2" fontId="6" fillId="28" borderId="0" xfId="3" applyNumberFormat="1" applyFont="1" applyFill="1" applyBorder="1" applyAlignment="1">
      <alignment horizontal="center" vertical="center"/>
    </xf>
    <xf numFmtId="165" fontId="1" fillId="28" borderId="0" xfId="3" applyNumberFormat="1" applyFont="1" applyFill="1" applyBorder="1" applyAlignment="1">
      <alignment horizontal="center" vertical="center"/>
    </xf>
    <xf numFmtId="2" fontId="1" fillId="28" borderId="0" xfId="3" applyNumberFormat="1" applyFont="1" applyFill="1" applyBorder="1" applyAlignment="1">
      <alignment horizontal="center" vertical="center" wrapText="1"/>
    </xf>
    <xf numFmtId="0" fontId="5" fillId="21" borderId="0" xfId="3" applyFont="1" applyFill="1" applyBorder="1" applyAlignment="1">
      <alignment horizontal="center" vertical="center"/>
    </xf>
    <xf numFmtId="0" fontId="6" fillId="21" borderId="0" xfId="3" applyFont="1" applyFill="1" applyBorder="1" applyAlignment="1">
      <alignment horizontal="left" vertical="center"/>
    </xf>
    <xf numFmtId="0" fontId="1" fillId="21" borderId="0" xfId="3" applyFont="1" applyFill="1" applyBorder="1" applyAlignment="1">
      <alignment horizontal="center" vertical="center"/>
    </xf>
    <xf numFmtId="0" fontId="6" fillId="21" borderId="0" xfId="1" applyFont="1" applyFill="1" applyBorder="1" applyAlignment="1">
      <alignment horizontal="center" vertical="center"/>
    </xf>
    <xf numFmtId="0" fontId="23" fillId="21" borderId="0" xfId="1" applyFont="1" applyFill="1" applyBorder="1" applyAlignment="1">
      <alignment horizontal="center" vertical="center"/>
    </xf>
    <xf numFmtId="49" fontId="6" fillId="21" borderId="0" xfId="1" applyNumberFormat="1" applyFont="1" applyFill="1" applyBorder="1" applyAlignment="1">
      <alignment horizontal="center" vertical="center"/>
    </xf>
    <xf numFmtId="2" fontId="6" fillId="21" borderId="0" xfId="3" applyNumberFormat="1" applyFont="1" applyFill="1" applyBorder="1" applyAlignment="1">
      <alignment horizontal="center" vertical="center"/>
    </xf>
    <xf numFmtId="165" fontId="1" fillId="21" borderId="0" xfId="3" applyNumberFormat="1" applyFont="1" applyFill="1" applyBorder="1" applyAlignment="1">
      <alignment horizontal="center" vertical="center"/>
    </xf>
    <xf numFmtId="2" fontId="1" fillId="21" borderId="0" xfId="3" applyNumberFormat="1" applyFont="1" applyFill="1" applyBorder="1" applyAlignment="1">
      <alignment horizontal="center" vertical="center" wrapText="1"/>
    </xf>
    <xf numFmtId="0" fontId="6" fillId="20" borderId="0" xfId="0" applyFont="1" applyFill="1" applyAlignment="1">
      <alignment horizontal="left"/>
    </xf>
    <xf numFmtId="0" fontId="6" fillId="0" borderId="0" xfId="0" applyNumberFormat="1" applyFont="1" applyFill="1" applyBorder="1" applyAlignment="1">
      <alignment horizontal="center" vertical="top"/>
    </xf>
    <xf numFmtId="49" fontId="6" fillId="21" borderId="0" xfId="3" applyNumberFormat="1" applyFont="1" applyFill="1"/>
    <xf numFmtId="0" fontId="29" fillId="0" borderId="0" xfId="0" applyFont="1" applyFill="1"/>
    <xf numFmtId="0" fontId="29" fillId="0" borderId="0" xfId="3" applyFont="1" applyFill="1" applyBorder="1" applyAlignment="1">
      <alignment horizontal="left" vertical="center"/>
    </xf>
    <xf numFmtId="0" fontId="29" fillId="0" borderId="0" xfId="0" applyFont="1" applyFill="1" applyBorder="1" applyAlignment="1">
      <alignment horizontal="left" vertical="center"/>
    </xf>
    <xf numFmtId="0" fontId="6" fillId="20" borderId="0" xfId="3" applyFont="1" applyFill="1" applyBorder="1" applyAlignment="1">
      <alignment horizontal="left" vertical="center"/>
    </xf>
    <xf numFmtId="0" fontId="7" fillId="0" borderId="0" xfId="0" applyNumberFormat="1" applyFont="1" applyFill="1" applyBorder="1" applyAlignment="1">
      <alignment horizontal="center" vertical="center"/>
    </xf>
    <xf numFmtId="0" fontId="28" fillId="0" borderId="0" xfId="3" applyFont="1" applyFill="1"/>
    <xf numFmtId="0" fontId="28" fillId="0" borderId="0" xfId="0" applyFont="1" applyFill="1" applyAlignment="1">
      <alignment horizontal="left"/>
    </xf>
    <xf numFmtId="0" fontId="18" fillId="0" borderId="0" xfId="0" applyFont="1" applyFill="1" applyAlignment="1">
      <alignment horizontal="center" vertical="center"/>
    </xf>
    <xf numFmtId="0" fontId="37" fillId="0" borderId="22" xfId="0" applyFont="1" applyBorder="1"/>
    <xf numFmtId="0" fontId="37" fillId="0" borderId="22" xfId="0" applyFont="1" applyBorder="1" applyAlignment="1">
      <alignment horizontal="center"/>
    </xf>
    <xf numFmtId="0" fontId="37" fillId="0" borderId="22" xfId="0" applyFont="1" applyBorder="1" applyAlignment="1">
      <alignment horizontal="center" vertical="center" wrapText="1"/>
    </xf>
    <xf numFmtId="0" fontId="27" fillId="0" borderId="0" xfId="3" applyFont="1" applyFill="1" applyBorder="1" applyAlignment="1">
      <alignment horizontal="left" vertical="center"/>
    </xf>
    <xf numFmtId="0" fontId="37" fillId="0" borderId="22" xfId="3" applyFont="1" applyFill="1" applyBorder="1" applyAlignment="1">
      <alignment horizontal="center"/>
    </xf>
    <xf numFmtId="0" fontId="37" fillId="0" borderId="22" xfId="3" applyFont="1" applyFill="1" applyBorder="1"/>
    <xf numFmtId="0" fontId="37" fillId="0" borderId="22" xfId="3" applyFont="1" applyFill="1" applyBorder="1" applyAlignment="1">
      <alignment horizontal="center" vertical="center" wrapText="1"/>
    </xf>
    <xf numFmtId="0" fontId="37" fillId="0" borderId="22" xfId="3" applyFont="1" applyFill="1" applyBorder="1" applyAlignment="1"/>
    <xf numFmtId="0" fontId="37" fillId="0" borderId="22" xfId="3" applyFont="1" applyFill="1" applyBorder="1" applyAlignment="1">
      <alignment horizontal="left" vertical="top" wrapText="1"/>
    </xf>
    <xf numFmtId="0" fontId="18" fillId="0" borderId="0" xfId="1803"/>
    <xf numFmtId="0" fontId="39" fillId="0" borderId="37" xfId="1803" applyFont="1" applyBorder="1" applyAlignment="1">
      <alignment horizontal="center" wrapText="1"/>
    </xf>
    <xf numFmtId="0" fontId="39" fillId="0" borderId="36" xfId="1803" applyFont="1" applyBorder="1" applyAlignment="1">
      <alignment horizontal="center" wrapText="1"/>
    </xf>
    <xf numFmtId="0" fontId="40" fillId="0" borderId="0" xfId="1803" applyFont="1"/>
    <xf numFmtId="0" fontId="39" fillId="0" borderId="22" xfId="1803" applyFont="1" applyBorder="1" applyAlignment="1">
      <alignment horizontal="center" vertical="center" wrapText="1"/>
    </xf>
    <xf numFmtId="0" fontId="39" fillId="25" borderId="38" xfId="1803" applyFont="1" applyFill="1" applyBorder="1" applyAlignment="1">
      <alignment horizontal="left"/>
    </xf>
    <xf numFmtId="0" fontId="41" fillId="25" borderId="39" xfId="1803" applyFont="1" applyFill="1" applyBorder="1" applyAlignment="1">
      <alignment horizontal="center"/>
    </xf>
    <xf numFmtId="0" fontId="42" fillId="0" borderId="0" xfId="1803" applyFont="1" applyAlignment="1">
      <alignment horizontal="center"/>
    </xf>
    <xf numFmtId="0" fontId="41" fillId="0" borderId="38" xfId="1803" applyFont="1" applyBorder="1" applyAlignment="1">
      <alignment horizontal="center"/>
    </xf>
    <xf numFmtId="0" fontId="41" fillId="0" borderId="39" xfId="1803" applyFont="1" applyBorder="1" applyAlignment="1">
      <alignment horizontal="center"/>
    </xf>
    <xf numFmtId="0" fontId="41" fillId="0" borderId="41" xfId="1803" applyFont="1" applyBorder="1" applyAlignment="1">
      <alignment horizontal="center"/>
    </xf>
    <xf numFmtId="0" fontId="6" fillId="0" borderId="22" xfId="3" applyBorder="1" applyAlignment="1">
      <alignment horizontal="center"/>
    </xf>
    <xf numFmtId="9" fontId="41" fillId="19" borderId="38" xfId="1803" applyNumberFormat="1" applyFont="1" applyFill="1" applyBorder="1" applyAlignment="1">
      <alignment horizontal="center"/>
    </xf>
    <xf numFmtId="9" fontId="41" fillId="19" borderId="42" xfId="1803" applyNumberFormat="1" applyFont="1" applyFill="1" applyBorder="1" applyAlignment="1">
      <alignment horizontal="center"/>
    </xf>
    <xf numFmtId="9" fontId="6" fillId="22" borderId="22" xfId="3" applyNumberFormat="1" applyFill="1" applyBorder="1" applyAlignment="1">
      <alignment horizontal="center"/>
    </xf>
    <xf numFmtId="9" fontId="41" fillId="0" borderId="38" xfId="1803" applyNumberFormat="1" applyFont="1" applyBorder="1" applyAlignment="1">
      <alignment horizontal="center"/>
    </xf>
    <xf numFmtId="9" fontId="41" fillId="0" borderId="39" xfId="1803" applyNumberFormat="1" applyFont="1" applyBorder="1" applyAlignment="1">
      <alignment horizontal="center"/>
    </xf>
    <xf numFmtId="9" fontId="41" fillId="0" borderId="41" xfId="1803" applyNumberFormat="1" applyFont="1" applyBorder="1" applyAlignment="1">
      <alignment horizontal="center"/>
    </xf>
    <xf numFmtId="9" fontId="6" fillId="0" borderId="22" xfId="3" applyNumberFormat="1" applyBorder="1" applyAlignment="1">
      <alignment horizontal="center"/>
    </xf>
    <xf numFmtId="0" fontId="39" fillId="0" borderId="0" xfId="1803" applyFont="1" applyAlignment="1">
      <alignment horizontal="center"/>
    </xf>
    <xf numFmtId="0" fontId="41" fillId="0" borderId="0" xfId="1803" applyFont="1" applyAlignment="1">
      <alignment horizontal="center"/>
    </xf>
    <xf numFmtId="0" fontId="42" fillId="0" borderId="0" xfId="1803" applyFont="1" applyAlignment="1">
      <alignment horizontal="right"/>
    </xf>
    <xf numFmtId="0" fontId="40" fillId="0" borderId="0" xfId="1803" applyFont="1" applyAlignment="1">
      <alignment horizontal="left"/>
    </xf>
    <xf numFmtId="0" fontId="40" fillId="0" borderId="0" xfId="1803" applyFont="1" applyAlignment="1">
      <alignment horizontal="center"/>
    </xf>
    <xf numFmtId="0" fontId="39" fillId="16" borderId="38" xfId="1803" applyFont="1" applyFill="1" applyBorder="1" applyAlignment="1">
      <alignment horizontal="center"/>
    </xf>
    <xf numFmtId="0" fontId="41" fillId="16" borderId="39" xfId="1803" applyFont="1" applyFill="1" applyBorder="1" applyAlignment="1">
      <alignment horizontal="center"/>
    </xf>
    <xf numFmtId="0" fontId="42" fillId="16" borderId="0" xfId="1803" applyFont="1" applyFill="1" applyAlignment="1">
      <alignment horizontal="right"/>
    </xf>
    <xf numFmtId="0" fontId="39" fillId="25" borderId="39" xfId="1803" applyFont="1" applyFill="1" applyBorder="1" applyAlignment="1">
      <alignment horizontal="center"/>
    </xf>
    <xf numFmtId="0" fontId="39" fillId="26" borderId="38" xfId="1803" applyFont="1" applyFill="1" applyBorder="1" applyAlignment="1">
      <alignment horizontal="left"/>
    </xf>
    <xf numFmtId="0" fontId="41" fillId="26" borderId="39" xfId="1803" applyFont="1" applyFill="1" applyBorder="1" applyAlignment="1">
      <alignment horizontal="center"/>
    </xf>
    <xf numFmtId="0" fontId="42" fillId="26" borderId="37" xfId="1803" applyFont="1" applyFill="1" applyBorder="1" applyAlignment="1">
      <alignment horizontal="center"/>
    </xf>
    <xf numFmtId="0" fontId="39" fillId="0" borderId="38" xfId="1803" applyFont="1" applyBorder="1" applyAlignment="1">
      <alignment horizontal="left"/>
    </xf>
    <xf numFmtId="2" fontId="41" fillId="0" borderId="39" xfId="1803" applyNumberFormat="1" applyFont="1" applyBorder="1" applyAlignment="1">
      <alignment horizontal="center"/>
    </xf>
    <xf numFmtId="0" fontId="39" fillId="0" borderId="37" xfId="1803" applyFont="1" applyBorder="1" applyAlignment="1">
      <alignment horizontal="center"/>
    </xf>
    <xf numFmtId="0" fontId="40" fillId="26" borderId="37" xfId="1803" applyFont="1" applyFill="1" applyBorder="1" applyAlignment="1">
      <alignment horizontal="center"/>
    </xf>
    <xf numFmtId="0" fontId="39" fillId="0" borderId="37" xfId="1803" applyFont="1" applyBorder="1" applyAlignment="1">
      <alignment horizontal="center" vertical="center" wrapText="1"/>
    </xf>
    <xf numFmtId="0" fontId="39" fillId="0" borderId="36" xfId="1803" applyFont="1" applyBorder="1" applyAlignment="1">
      <alignment horizontal="center" vertical="center" wrapText="1"/>
    </xf>
    <xf numFmtId="0" fontId="39" fillId="0" borderId="43" xfId="1803" applyFont="1" applyBorder="1" applyAlignment="1">
      <alignment horizontal="center" vertical="center" wrapText="1"/>
    </xf>
    <xf numFmtId="0" fontId="41" fillId="0" borderId="22" xfId="1803" applyFont="1" applyBorder="1" applyAlignment="1">
      <alignment horizontal="center"/>
    </xf>
    <xf numFmtId="0" fontId="6" fillId="0" borderId="43" xfId="3" applyBorder="1" applyAlignment="1">
      <alignment horizontal="center"/>
    </xf>
    <xf numFmtId="9" fontId="41" fillId="19" borderId="22" xfId="1803" applyNumberFormat="1" applyFont="1" applyFill="1" applyBorder="1" applyAlignment="1">
      <alignment horizontal="center"/>
    </xf>
    <xf numFmtId="9" fontId="6" fillId="0" borderId="43" xfId="3" applyNumberFormat="1" applyBorder="1" applyAlignment="1">
      <alignment horizontal="center"/>
    </xf>
    <xf numFmtId="9" fontId="41" fillId="0" borderId="22" xfId="1803" applyNumberFormat="1" applyFont="1" applyBorder="1" applyAlignment="1">
      <alignment horizontal="center"/>
    </xf>
    <xf numFmtId="0" fontId="45" fillId="0" borderId="0" xfId="1803" applyFont="1" applyAlignment="1">
      <alignment horizontal="center"/>
    </xf>
    <xf numFmtId="0" fontId="39" fillId="29" borderId="38" xfId="1803" applyFont="1" applyFill="1" applyBorder="1" applyAlignment="1">
      <alignment horizontal="center"/>
    </xf>
    <xf numFmtId="0" fontId="41" fillId="29" borderId="39" xfId="1803" applyFont="1" applyFill="1" applyBorder="1" applyAlignment="1">
      <alignment horizontal="center"/>
    </xf>
    <xf numFmtId="0" fontId="6" fillId="0" borderId="44" xfId="3" applyBorder="1"/>
    <xf numFmtId="0" fontId="6" fillId="0" borderId="45" xfId="3" applyBorder="1"/>
    <xf numFmtId="0" fontId="41" fillId="0" borderId="46" xfId="1803" applyFont="1" applyBorder="1" applyAlignment="1">
      <alignment horizontal="center"/>
    </xf>
    <xf numFmtId="0" fontId="6" fillId="0" borderId="23" xfId="3" applyBorder="1"/>
    <xf numFmtId="0" fontId="27" fillId="0" borderId="0" xfId="0" applyFont="1" applyFill="1" applyAlignment="1">
      <alignment horizontal="left" vertical="center"/>
    </xf>
    <xf numFmtId="0" fontId="6" fillId="19" borderId="0" xfId="3" applyFont="1" applyFill="1" applyAlignment="1">
      <alignment horizontal="center"/>
    </xf>
    <xf numFmtId="0" fontId="7" fillId="19" borderId="0" xfId="0" applyFont="1" applyFill="1" applyAlignment="1">
      <alignment horizontal="center"/>
    </xf>
    <xf numFmtId="0" fontId="6" fillId="18" borderId="0" xfId="3" applyFont="1" applyFill="1"/>
    <xf numFmtId="0" fontId="23" fillId="18" borderId="0" xfId="3" applyFont="1" applyFill="1" applyAlignment="1">
      <alignment horizontal="center"/>
    </xf>
    <xf numFmtId="49" fontId="6" fillId="18" borderId="0" xfId="3" applyNumberFormat="1" applyFont="1" applyFill="1" applyAlignment="1">
      <alignment horizontal="center"/>
    </xf>
    <xf numFmtId="0" fontId="7" fillId="18" borderId="0" xfId="0" applyFont="1" applyFill="1" applyBorder="1" applyAlignment="1">
      <alignment horizontal="center" vertical="center"/>
    </xf>
    <xf numFmtId="0" fontId="1" fillId="18" borderId="0" xfId="3" applyFont="1" applyFill="1" applyBorder="1" applyAlignment="1">
      <alignment horizontal="left" vertical="center"/>
    </xf>
    <xf numFmtId="0" fontId="21" fillId="18" borderId="0" xfId="0" applyFont="1" applyFill="1" applyBorder="1" applyAlignment="1">
      <alignment horizontal="left" vertical="center"/>
    </xf>
    <xf numFmtId="0" fontId="21" fillId="18" borderId="0" xfId="0" applyFont="1" applyFill="1" applyAlignment="1">
      <alignment horizontal="left" vertical="center"/>
    </xf>
    <xf numFmtId="164" fontId="1" fillId="0" borderId="15" xfId="3" applyNumberFormat="1" applyFont="1" applyBorder="1" applyAlignment="1">
      <alignment horizontal="center" vertical="center" wrapText="1"/>
    </xf>
    <xf numFmtId="164" fontId="1" fillId="0" borderId="16" xfId="3" applyNumberFormat="1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/>
    </xf>
    <xf numFmtId="0" fontId="1" fillId="0" borderId="9" xfId="3" applyFont="1" applyBorder="1" applyAlignment="1">
      <alignment horizontal="center" vertical="center"/>
    </xf>
    <xf numFmtId="0" fontId="1" fillId="0" borderId="10" xfId="3" applyFont="1" applyBorder="1" applyAlignment="1">
      <alignment horizontal="center" vertical="center"/>
    </xf>
    <xf numFmtId="0" fontId="1" fillId="0" borderId="6" xfId="3" applyFont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2" fontId="1" fillId="0" borderId="11" xfId="3" applyNumberFormat="1" applyFont="1" applyBorder="1" applyAlignment="1">
      <alignment horizontal="center" vertical="center" wrapText="1"/>
    </xf>
    <xf numFmtId="2" fontId="1" fillId="0" borderId="12" xfId="3" applyNumberFormat="1" applyFont="1" applyBorder="1" applyAlignment="1">
      <alignment horizontal="center" vertical="center" wrapText="1"/>
    </xf>
    <xf numFmtId="2" fontId="1" fillId="0" borderId="14" xfId="3" applyNumberFormat="1" applyFont="1" applyBorder="1" applyAlignment="1">
      <alignment horizontal="center" vertical="center" wrapText="1"/>
    </xf>
    <xf numFmtId="2" fontId="1" fillId="0" borderId="17" xfId="3" applyNumberFormat="1" applyFont="1" applyBorder="1" applyAlignment="1">
      <alignment horizontal="center" vertical="center" wrapText="1"/>
    </xf>
    <xf numFmtId="0" fontId="35" fillId="18" borderId="29" xfId="1802" applyFill="1" applyBorder="1" applyAlignment="1">
      <alignment horizontal="center" vertical="center"/>
    </xf>
    <xf numFmtId="0" fontId="35" fillId="18" borderId="30" xfId="1802" applyFill="1" applyBorder="1" applyAlignment="1">
      <alignment horizontal="center" vertical="center"/>
    </xf>
    <xf numFmtId="0" fontId="35" fillId="18" borderId="31" xfId="1802" applyFill="1" applyBorder="1" applyAlignment="1">
      <alignment horizontal="center" vertical="center"/>
    </xf>
    <xf numFmtId="0" fontId="35" fillId="18" borderId="32" xfId="1802" applyFill="1" applyBorder="1" applyAlignment="1">
      <alignment horizontal="center" vertical="center"/>
    </xf>
    <xf numFmtId="0" fontId="35" fillId="18" borderId="33" xfId="1802" applyFill="1" applyBorder="1" applyAlignment="1">
      <alignment horizontal="center" vertical="center"/>
    </xf>
    <xf numFmtId="0" fontId="35" fillId="18" borderId="34" xfId="1802" applyFill="1" applyBorder="1" applyAlignment="1">
      <alignment horizontal="center" vertical="center"/>
    </xf>
    <xf numFmtId="0" fontId="36" fillId="0" borderId="23" xfId="0" applyFont="1" applyBorder="1" applyAlignment="1">
      <alignment horizontal="center" vertical="center"/>
    </xf>
    <xf numFmtId="0" fontId="36" fillId="0" borderId="24" xfId="0" applyFont="1" applyBorder="1" applyAlignment="1">
      <alignment horizontal="center" vertical="center"/>
    </xf>
    <xf numFmtId="0" fontId="36" fillId="0" borderId="27" xfId="0" applyFont="1" applyBorder="1" applyAlignment="1">
      <alignment horizontal="center" vertical="center"/>
    </xf>
    <xf numFmtId="0" fontId="36" fillId="0" borderId="28" xfId="0" applyFont="1" applyBorder="1" applyAlignment="1">
      <alignment horizontal="center" vertical="center"/>
    </xf>
    <xf numFmtId="0" fontId="36" fillId="0" borderId="25" xfId="0" applyFont="1" applyBorder="1" applyAlignment="1">
      <alignment horizontal="center" vertical="center"/>
    </xf>
    <xf numFmtId="0" fontId="48" fillId="20" borderId="0" xfId="1801" applyFont="1" applyFill="1" applyAlignment="1">
      <alignment horizontal="center" vertical="center"/>
    </xf>
    <xf numFmtId="0" fontId="30" fillId="20" borderId="0" xfId="1801" applyFill="1"/>
    <xf numFmtId="0" fontId="38" fillId="0" borderId="35" xfId="1801" applyFont="1" applyBorder="1" applyAlignment="1">
      <alignment horizontal="center"/>
    </xf>
    <xf numFmtId="0" fontId="34" fillId="0" borderId="36" xfId="1801" applyFont="1" applyBorder="1"/>
    <xf numFmtId="0" fontId="1" fillId="0" borderId="35" xfId="1801" applyFont="1" applyBorder="1" applyAlignment="1">
      <alignment horizontal="center"/>
    </xf>
    <xf numFmtId="0" fontId="6" fillId="0" borderId="36" xfId="1801" applyFont="1" applyBorder="1"/>
    <xf numFmtId="0" fontId="1" fillId="0" borderId="40" xfId="1801" applyFont="1" applyBorder="1" applyAlignment="1">
      <alignment horizontal="center"/>
    </xf>
    <xf numFmtId="0" fontId="1" fillId="0" borderId="0" xfId="1801" applyFont="1" applyBorder="1" applyAlignment="1">
      <alignment horizontal="center"/>
    </xf>
    <xf numFmtId="0" fontId="48" fillId="20" borderId="0" xfId="1803" applyFont="1" applyFill="1" applyAlignment="1">
      <alignment horizontal="center" vertical="center"/>
    </xf>
    <xf numFmtId="0" fontId="18" fillId="20" borderId="0" xfId="1803" applyFill="1"/>
    <xf numFmtId="0" fontId="1" fillId="0" borderId="35" xfId="1803" applyFont="1" applyBorder="1" applyAlignment="1">
      <alignment horizontal="center"/>
    </xf>
    <xf numFmtId="0" fontId="6" fillId="0" borderId="36" xfId="1803" applyFont="1" applyBorder="1"/>
    <xf numFmtId="0" fontId="1" fillId="0" borderId="40" xfId="1803" applyFont="1" applyBorder="1" applyAlignment="1">
      <alignment horizontal="center"/>
    </xf>
    <xf numFmtId="0" fontId="1" fillId="0" borderId="0" xfId="1803" applyFont="1" applyAlignment="1">
      <alignment horizontal="center"/>
    </xf>
    <xf numFmtId="0" fontId="11" fillId="18" borderId="0" xfId="0" applyFont="1" applyFill="1" applyBorder="1" applyAlignment="1">
      <alignment horizontal="center"/>
    </xf>
    <xf numFmtId="0" fontId="1" fillId="0" borderId="0" xfId="0" applyFont="1" applyFill="1" applyAlignment="1">
      <alignment horizontal="left" vertical="center"/>
    </xf>
    <xf numFmtId="0" fontId="41" fillId="0" borderId="47" xfId="1801" applyFont="1" applyBorder="1" applyAlignment="1">
      <alignment horizontal="center"/>
    </xf>
    <xf numFmtId="0" fontId="45" fillId="18" borderId="22" xfId="1801" applyFont="1" applyFill="1" applyBorder="1" applyAlignment="1">
      <alignment horizontal="center"/>
    </xf>
  </cellXfs>
  <cellStyles count="1804">
    <cellStyle name="Cabeçalho 1" xfId="1802" builtinId="16"/>
    <cellStyle name="Hiperligação" xfId="5" builtinId="8" hidden="1"/>
    <cellStyle name="Hiperligação" xfId="7" builtinId="8" hidden="1"/>
    <cellStyle name="Hiperligação" xfId="9" builtinId="8" hidden="1"/>
    <cellStyle name="Hiperligação" xfId="11" builtinId="8" hidden="1"/>
    <cellStyle name="Hiperligação" xfId="13" builtinId="8" hidden="1"/>
    <cellStyle name="Hiperligação" xfId="15" builtinId="8" hidden="1"/>
    <cellStyle name="Hiperligação" xfId="17" builtinId="8" hidden="1"/>
    <cellStyle name="Hiperligação" xfId="19" builtinId="8" hidden="1"/>
    <cellStyle name="Hiperligação" xfId="21" builtinId="8" hidden="1"/>
    <cellStyle name="Hiperligação" xfId="23" builtinId="8" hidden="1"/>
    <cellStyle name="Hiperligação" xfId="25" builtinId="8" hidden="1"/>
    <cellStyle name="Hiperligação" xfId="27" builtinId="8" hidden="1"/>
    <cellStyle name="Hiperligação" xfId="29" builtinId="8" hidden="1"/>
    <cellStyle name="Hiperligação" xfId="31" builtinId="8" hidden="1"/>
    <cellStyle name="Hiperligação" xfId="33" builtinId="8" hidden="1"/>
    <cellStyle name="Hiperligação" xfId="35" builtinId="8" hidden="1"/>
    <cellStyle name="Hiperligação" xfId="37" builtinId="8" hidden="1"/>
    <cellStyle name="Hiperligação" xfId="39" builtinId="8" hidden="1"/>
    <cellStyle name="Hiperligação" xfId="41" builtinId="8" hidden="1"/>
    <cellStyle name="Hiperligação" xfId="43" builtinId="8" hidden="1"/>
    <cellStyle name="Hiperligação" xfId="45" builtinId="8" hidden="1"/>
    <cellStyle name="Hiperligação" xfId="47" builtinId="8" hidden="1"/>
    <cellStyle name="Hiperligação" xfId="49" builtinId="8" hidden="1"/>
    <cellStyle name="Hiperligação" xfId="51" builtinId="8" hidden="1"/>
    <cellStyle name="Hiperligação" xfId="53" builtinId="8" hidden="1"/>
    <cellStyle name="Hiperligação" xfId="55" builtinId="8" hidden="1"/>
    <cellStyle name="Hiperligação" xfId="57" builtinId="8" hidden="1"/>
    <cellStyle name="Hiperligação" xfId="59" builtinId="8" hidden="1"/>
    <cellStyle name="Hiperligação" xfId="61" builtinId="8" hidden="1"/>
    <cellStyle name="Hiperligação" xfId="63" builtinId="8" hidden="1"/>
    <cellStyle name="Hiperligação" xfId="65" builtinId="8" hidden="1"/>
    <cellStyle name="Hiperligação" xfId="67" builtinId="8" hidden="1"/>
    <cellStyle name="Hiperligação" xfId="69" builtinId="8" hidden="1"/>
    <cellStyle name="Hiperligação" xfId="71" builtinId="8" hidden="1"/>
    <cellStyle name="Hiperligação" xfId="73" builtinId="8" hidden="1"/>
    <cellStyle name="Hiperligação" xfId="75" builtinId="8" hidden="1"/>
    <cellStyle name="Hiperligação" xfId="77" builtinId="8" hidden="1"/>
    <cellStyle name="Hiperligação" xfId="79" builtinId="8" hidden="1"/>
    <cellStyle name="Hiperligação" xfId="81" builtinId="8" hidden="1"/>
    <cellStyle name="Hiperligação" xfId="83" builtinId="8" hidden="1"/>
    <cellStyle name="Hiperligação" xfId="85" builtinId="8" hidden="1"/>
    <cellStyle name="Hiperligação" xfId="87" builtinId="8" hidden="1"/>
    <cellStyle name="Hiperligação" xfId="89" builtinId="8" hidden="1"/>
    <cellStyle name="Hiperligação" xfId="91" builtinId="8" hidden="1"/>
    <cellStyle name="Hiperligação" xfId="93" builtinId="8" hidden="1"/>
    <cellStyle name="Hiperligação" xfId="95" builtinId="8" hidden="1"/>
    <cellStyle name="Hiperligação" xfId="97" builtinId="8" hidden="1"/>
    <cellStyle name="Hiperligação" xfId="99" builtinId="8" hidden="1"/>
    <cellStyle name="Hiperligação" xfId="101" builtinId="8" hidden="1"/>
    <cellStyle name="Hiperligação" xfId="103" builtinId="8" hidden="1"/>
    <cellStyle name="Hiperligação" xfId="105" builtinId="8" hidden="1"/>
    <cellStyle name="Hiperligação" xfId="107" builtinId="8" hidden="1"/>
    <cellStyle name="Hiperligação" xfId="109" builtinId="8" hidden="1"/>
    <cellStyle name="Hiperligação" xfId="111" builtinId="8" hidden="1"/>
    <cellStyle name="Hiperligação" xfId="113" builtinId="8" hidden="1"/>
    <cellStyle name="Hiperligação" xfId="115" builtinId="8" hidden="1"/>
    <cellStyle name="Hiperligação" xfId="117" builtinId="8" hidden="1"/>
    <cellStyle name="Hiperligação" xfId="119" builtinId="8" hidden="1"/>
    <cellStyle name="Hiperligação" xfId="121" builtinId="8" hidden="1"/>
    <cellStyle name="Hiperligação" xfId="123" builtinId="8" hidden="1"/>
    <cellStyle name="Hiperligação" xfId="125" builtinId="8" hidden="1"/>
    <cellStyle name="Hiperligação" xfId="127" builtinId="8" hidden="1"/>
    <cellStyle name="Hiperligação" xfId="129" builtinId="8" hidden="1"/>
    <cellStyle name="Hiperligação" xfId="131" builtinId="8" hidden="1"/>
    <cellStyle name="Hiperligação" xfId="133" builtinId="8" hidden="1"/>
    <cellStyle name="Hiperligação" xfId="135" builtinId="8" hidden="1"/>
    <cellStyle name="Hiperligação" xfId="137" builtinId="8" hidden="1"/>
    <cellStyle name="Hiperligação" xfId="139" builtinId="8" hidden="1"/>
    <cellStyle name="Hiperligação" xfId="141" builtinId="8" hidden="1"/>
    <cellStyle name="Hiperligação" xfId="143" builtinId="8" hidden="1"/>
    <cellStyle name="Hiperligação" xfId="145" builtinId="8" hidden="1"/>
    <cellStyle name="Hiperligação" xfId="147" builtinId="8" hidden="1"/>
    <cellStyle name="Hiperligação" xfId="149" builtinId="8" hidden="1"/>
    <cellStyle name="Hiperligação" xfId="151" builtinId="8" hidden="1"/>
    <cellStyle name="Hiperligação" xfId="153" builtinId="8" hidden="1"/>
    <cellStyle name="Hiperligação" xfId="155" builtinId="8" hidden="1"/>
    <cellStyle name="Hiperligação" xfId="157" builtinId="8" hidden="1"/>
    <cellStyle name="Hiperligação" xfId="159" builtinId="8" hidden="1"/>
    <cellStyle name="Hiperligação" xfId="161" builtinId="8" hidden="1"/>
    <cellStyle name="Hiperligação" xfId="163" builtinId="8" hidden="1"/>
    <cellStyle name="Hiperligação" xfId="165" builtinId="8" hidden="1"/>
    <cellStyle name="Hiperligação" xfId="167" builtinId="8" hidden="1"/>
    <cellStyle name="Hiperligação" xfId="169" builtinId="8" hidden="1"/>
    <cellStyle name="Hiperligação" xfId="171" builtinId="8" hidden="1"/>
    <cellStyle name="Hiperligação" xfId="173" builtinId="8" hidden="1"/>
    <cellStyle name="Hiperligação" xfId="175" builtinId="8" hidden="1"/>
    <cellStyle name="Hiperligação" xfId="177" builtinId="8" hidden="1"/>
    <cellStyle name="Hiperligação" xfId="179" builtinId="8" hidden="1"/>
    <cellStyle name="Hiperligação" xfId="181" builtinId="8" hidden="1"/>
    <cellStyle name="Hiperligação" xfId="183" builtinId="8" hidden="1"/>
    <cellStyle name="Hiperligação" xfId="185" builtinId="8" hidden="1"/>
    <cellStyle name="Hiperligação" xfId="187" builtinId="8" hidden="1"/>
    <cellStyle name="Hiperligação" xfId="189" builtinId="8" hidden="1"/>
    <cellStyle name="Hiperligação" xfId="191" builtinId="8" hidden="1"/>
    <cellStyle name="Hiperligação" xfId="193" builtinId="8" hidden="1"/>
    <cellStyle name="Hiperligação" xfId="195" builtinId="8" hidden="1"/>
    <cellStyle name="Hiperligação" xfId="197" builtinId="8" hidden="1"/>
    <cellStyle name="Hiperligação" xfId="199" builtinId="8" hidden="1"/>
    <cellStyle name="Hiperligação" xfId="201" builtinId="8" hidden="1"/>
    <cellStyle name="Hiperligação" xfId="203" builtinId="8" hidden="1"/>
    <cellStyle name="Hiperligação" xfId="205" builtinId="8" hidden="1"/>
    <cellStyle name="Hiperligação" xfId="207" builtinId="8" hidden="1"/>
    <cellStyle name="Hiperligação" xfId="209" builtinId="8" hidden="1"/>
    <cellStyle name="Hiperligação" xfId="211" builtinId="8" hidden="1"/>
    <cellStyle name="Hiperligação" xfId="213" builtinId="8" hidden="1"/>
    <cellStyle name="Hiperligação" xfId="215" builtinId="8" hidden="1"/>
    <cellStyle name="Hiperligação" xfId="217" builtinId="8" hidden="1"/>
    <cellStyle name="Hiperligação" xfId="219" builtinId="8" hidden="1"/>
    <cellStyle name="Hiperligação" xfId="221" builtinId="8" hidden="1"/>
    <cellStyle name="Hiperligação" xfId="223" builtinId="8" hidden="1"/>
    <cellStyle name="Hiperligação" xfId="225" builtinId="8" hidden="1"/>
    <cellStyle name="Hiperligação" xfId="227" builtinId="8" hidden="1"/>
    <cellStyle name="Hiperligação" xfId="229" builtinId="8" hidden="1"/>
    <cellStyle name="Hiperligação" xfId="231" builtinId="8" hidden="1"/>
    <cellStyle name="Hiperligação" xfId="233" builtinId="8" hidden="1"/>
    <cellStyle name="Hiperligação" xfId="235" builtinId="8" hidden="1"/>
    <cellStyle name="Hiperligação" xfId="237" builtinId="8" hidden="1"/>
    <cellStyle name="Hiperligação" xfId="239" builtinId="8" hidden="1"/>
    <cellStyle name="Hiperligação" xfId="241" builtinId="8" hidden="1"/>
    <cellStyle name="Hiperligação" xfId="243" builtinId="8" hidden="1"/>
    <cellStyle name="Hiperligação" xfId="245" builtinId="8" hidden="1"/>
    <cellStyle name="Hiperligação" xfId="247" builtinId="8" hidden="1"/>
    <cellStyle name="Hiperligação" xfId="249" builtinId="8" hidden="1"/>
    <cellStyle name="Hiperligação" xfId="251" builtinId="8" hidden="1"/>
    <cellStyle name="Hiperligação" xfId="253" builtinId="8" hidden="1"/>
    <cellStyle name="Hiperligação" xfId="255" builtinId="8" hidden="1"/>
    <cellStyle name="Hiperligação" xfId="257" builtinId="8" hidden="1"/>
    <cellStyle name="Hiperligação" xfId="259" builtinId="8" hidden="1"/>
    <cellStyle name="Hiperligação" xfId="261" builtinId="8" hidden="1"/>
    <cellStyle name="Hiperligação" xfId="263" builtinId="8" hidden="1"/>
    <cellStyle name="Hiperligação" xfId="265" builtinId="8" hidden="1"/>
    <cellStyle name="Hiperligação" xfId="267" builtinId="8" hidden="1"/>
    <cellStyle name="Hiperligação" xfId="269" builtinId="8" hidden="1"/>
    <cellStyle name="Hiperligação" xfId="271" builtinId="8" hidden="1"/>
    <cellStyle name="Hiperligação" xfId="273" builtinId="8" hidden="1"/>
    <cellStyle name="Hiperligação" xfId="275" builtinId="8" hidden="1"/>
    <cellStyle name="Hiperligação" xfId="277" builtinId="8" hidden="1"/>
    <cellStyle name="Hiperligação" xfId="279" builtinId="8" hidden="1"/>
    <cellStyle name="Hiperligação" xfId="281" builtinId="8" hidden="1"/>
    <cellStyle name="Hiperligação" xfId="283" builtinId="8" hidden="1"/>
    <cellStyle name="Hiperligação" xfId="285" builtinId="8" hidden="1"/>
    <cellStyle name="Hiperligação" xfId="287" builtinId="8" hidden="1"/>
    <cellStyle name="Hiperligação" xfId="289" builtinId="8" hidden="1"/>
    <cellStyle name="Hiperligação" xfId="291" builtinId="8" hidden="1"/>
    <cellStyle name="Hiperligação" xfId="293" builtinId="8" hidden="1"/>
    <cellStyle name="Hiperligação" xfId="295" builtinId="8" hidden="1"/>
    <cellStyle name="Hiperligação" xfId="297" builtinId="8" hidden="1"/>
    <cellStyle name="Hiperligação" xfId="299" builtinId="8" hidden="1"/>
    <cellStyle name="Hiperligação" xfId="301" builtinId="8" hidden="1"/>
    <cellStyle name="Hiperligação" xfId="303" builtinId="8" hidden="1"/>
    <cellStyle name="Hiperligação" xfId="305" builtinId="8" hidden="1"/>
    <cellStyle name="Hiperligação" xfId="307" builtinId="8" hidden="1"/>
    <cellStyle name="Hiperligação" xfId="309" builtinId="8" hidden="1"/>
    <cellStyle name="Hiperligação" xfId="311" builtinId="8" hidden="1"/>
    <cellStyle name="Hiperligação" xfId="313" builtinId="8" hidden="1"/>
    <cellStyle name="Hiperligação" xfId="315" builtinId="8" hidden="1"/>
    <cellStyle name="Hiperligação" xfId="317" builtinId="8" hidden="1"/>
    <cellStyle name="Hiperligação" xfId="319" builtinId="8" hidden="1"/>
    <cellStyle name="Hiperligação" xfId="321" builtinId="8" hidden="1"/>
    <cellStyle name="Hiperligação" xfId="323" builtinId="8" hidden="1"/>
    <cellStyle name="Hiperligação" xfId="325" builtinId="8" hidden="1"/>
    <cellStyle name="Hiperligação" xfId="327" builtinId="8" hidden="1"/>
    <cellStyle name="Hiperligação" xfId="329" builtinId="8" hidden="1"/>
    <cellStyle name="Hiperligação" xfId="331" builtinId="8" hidden="1"/>
    <cellStyle name="Hiperligação" xfId="333" builtinId="8" hidden="1"/>
    <cellStyle name="Hiperligação" xfId="335" builtinId="8" hidden="1"/>
    <cellStyle name="Hiperligação" xfId="337" builtinId="8" hidden="1"/>
    <cellStyle name="Hiperligação" xfId="339" builtinId="8" hidden="1"/>
    <cellStyle name="Hiperligação" xfId="341" builtinId="8" hidden="1"/>
    <cellStyle name="Hiperligação" xfId="343" builtinId="8" hidden="1"/>
    <cellStyle name="Hiperligação" xfId="345" builtinId="8" hidden="1"/>
    <cellStyle name="Hiperligação" xfId="347" builtinId="8" hidden="1"/>
    <cellStyle name="Hiperligação" xfId="349" builtinId="8" hidden="1"/>
    <cellStyle name="Hiperligação" xfId="351" builtinId="8" hidden="1"/>
    <cellStyle name="Hiperligação" xfId="353" builtinId="8" hidden="1"/>
    <cellStyle name="Hiperligação" xfId="355" builtinId="8" hidden="1"/>
    <cellStyle name="Hiperligação" xfId="357" builtinId="8" hidden="1"/>
    <cellStyle name="Hiperligação" xfId="359" builtinId="8" hidden="1"/>
    <cellStyle name="Hiperligação" xfId="361" builtinId="8" hidden="1"/>
    <cellStyle name="Hiperligação" xfId="363" builtinId="8" hidden="1"/>
    <cellStyle name="Hiperligação" xfId="365" builtinId="8" hidden="1"/>
    <cellStyle name="Hiperligação" xfId="367" builtinId="8" hidden="1"/>
    <cellStyle name="Hiperligação" xfId="369" builtinId="8" hidden="1"/>
    <cellStyle name="Hiperligação" xfId="371" builtinId="8" hidden="1"/>
    <cellStyle name="Hiperligação" xfId="373" builtinId="8" hidden="1"/>
    <cellStyle name="Hiperligação" xfId="375" builtinId="8" hidden="1"/>
    <cellStyle name="Hiperligação" xfId="377" builtinId="8" hidden="1"/>
    <cellStyle name="Hiperligação" xfId="379" builtinId="8" hidden="1"/>
    <cellStyle name="Hiperligação" xfId="381" builtinId="8" hidden="1"/>
    <cellStyle name="Hiperligação" xfId="383" builtinId="8" hidden="1"/>
    <cellStyle name="Hiperligação" xfId="385" builtinId="8" hidden="1"/>
    <cellStyle name="Hiperligação" xfId="387" builtinId="8" hidden="1"/>
    <cellStyle name="Hiperligação" xfId="389" builtinId="8" hidden="1"/>
    <cellStyle name="Hiperligação" xfId="391" builtinId="8" hidden="1"/>
    <cellStyle name="Hiperligação" xfId="393" builtinId="8" hidden="1"/>
    <cellStyle name="Hiperligação" xfId="395" builtinId="8" hidden="1"/>
    <cellStyle name="Hiperligação" xfId="397" builtinId="8" hidden="1"/>
    <cellStyle name="Hiperligação" xfId="399" builtinId="8" hidden="1"/>
    <cellStyle name="Hiperligação" xfId="401" builtinId="8" hidden="1"/>
    <cellStyle name="Hiperligação" xfId="403" builtinId="8" hidden="1"/>
    <cellStyle name="Hiperligação" xfId="405" builtinId="8" hidden="1"/>
    <cellStyle name="Hiperligação" xfId="407" builtinId="8" hidden="1"/>
    <cellStyle name="Hiperligação" xfId="409" builtinId="8" hidden="1"/>
    <cellStyle name="Hiperligação" xfId="411" builtinId="8" hidden="1"/>
    <cellStyle name="Hiperligação" xfId="413" builtinId="8" hidden="1"/>
    <cellStyle name="Hiperligação" xfId="415" builtinId="8" hidden="1"/>
    <cellStyle name="Hiperligação" xfId="417" builtinId="8" hidden="1"/>
    <cellStyle name="Hiperligação" xfId="419" builtinId="8" hidden="1"/>
    <cellStyle name="Hiperligação" xfId="421" builtinId="8" hidden="1"/>
    <cellStyle name="Hiperligação" xfId="423" builtinId="8" hidden="1"/>
    <cellStyle name="Hiperligação" xfId="425" builtinId="8" hidden="1"/>
    <cellStyle name="Hiperligação" xfId="427" builtinId="8" hidden="1"/>
    <cellStyle name="Hiperligação" xfId="429" builtinId="8" hidden="1"/>
    <cellStyle name="Hiperligação" xfId="431" builtinId="8" hidden="1"/>
    <cellStyle name="Hiperligação" xfId="433" builtinId="8" hidden="1"/>
    <cellStyle name="Hiperligação" xfId="435" builtinId="8" hidden="1"/>
    <cellStyle name="Hiperligação" xfId="437" builtinId="8" hidden="1"/>
    <cellStyle name="Hiperligação" xfId="439" builtinId="8" hidden="1"/>
    <cellStyle name="Hiperligação" xfId="441" builtinId="8" hidden="1"/>
    <cellStyle name="Hiperligação" xfId="443" builtinId="8" hidden="1"/>
    <cellStyle name="Hiperligação" xfId="445" builtinId="8" hidden="1"/>
    <cellStyle name="Hiperligação" xfId="447" builtinId="8" hidden="1"/>
    <cellStyle name="Hiperligação" xfId="449" builtinId="8" hidden="1"/>
    <cellStyle name="Hiperligação" xfId="451" builtinId="8" hidden="1"/>
    <cellStyle name="Hiperligação" xfId="453" builtinId="8" hidden="1"/>
    <cellStyle name="Hiperligação" xfId="455" builtinId="8" hidden="1"/>
    <cellStyle name="Hiperligação" xfId="457" builtinId="8" hidden="1"/>
    <cellStyle name="Hiperligação" xfId="459" builtinId="8" hidden="1"/>
    <cellStyle name="Hiperligação" xfId="461" builtinId="8" hidden="1"/>
    <cellStyle name="Hiperligação" xfId="463" builtinId="8" hidden="1"/>
    <cellStyle name="Hiperligação" xfId="465" builtinId="8" hidden="1"/>
    <cellStyle name="Hiperligação" xfId="467" builtinId="8" hidden="1"/>
    <cellStyle name="Hiperligação" xfId="469" builtinId="8" hidden="1"/>
    <cellStyle name="Hiperligação" xfId="471" builtinId="8" hidden="1"/>
    <cellStyle name="Hiperligação" xfId="473" builtinId="8" hidden="1"/>
    <cellStyle name="Hiperligação" xfId="475" builtinId="8" hidden="1"/>
    <cellStyle name="Hiperligação" xfId="477" builtinId="8" hidden="1"/>
    <cellStyle name="Hiperligação" xfId="479" builtinId="8" hidden="1"/>
    <cellStyle name="Hiperligação" xfId="481" builtinId="8" hidden="1"/>
    <cellStyle name="Hiperligação" xfId="483" builtinId="8" hidden="1"/>
    <cellStyle name="Hiperligação" xfId="485" builtinId="8" hidden="1"/>
    <cellStyle name="Hiperligação" xfId="487" builtinId="8" hidden="1"/>
    <cellStyle name="Hiperligação" xfId="489" builtinId="8" hidden="1"/>
    <cellStyle name="Hiperligação" xfId="491" builtinId="8" hidden="1"/>
    <cellStyle name="Hiperligação" xfId="493" builtinId="8" hidden="1"/>
    <cellStyle name="Hiperligação" xfId="495" builtinId="8" hidden="1"/>
    <cellStyle name="Hiperligação" xfId="497" builtinId="8" hidden="1"/>
    <cellStyle name="Hiperligação" xfId="499" builtinId="8" hidden="1"/>
    <cellStyle name="Hiperligação" xfId="501" builtinId="8" hidden="1"/>
    <cellStyle name="Hiperligação" xfId="503" builtinId="8" hidden="1"/>
    <cellStyle name="Hiperligação" xfId="505" builtinId="8" hidden="1"/>
    <cellStyle name="Hiperligação" xfId="507" builtinId="8" hidden="1"/>
    <cellStyle name="Hiperligação" xfId="509" builtinId="8" hidden="1"/>
    <cellStyle name="Hiperligação" xfId="511" builtinId="8" hidden="1"/>
    <cellStyle name="Hiperligação" xfId="513" builtinId="8" hidden="1"/>
    <cellStyle name="Hiperligação" xfId="515" builtinId="8" hidden="1"/>
    <cellStyle name="Hiperligação" xfId="517" builtinId="8" hidden="1"/>
    <cellStyle name="Hiperligação" xfId="519" builtinId="8" hidden="1"/>
    <cellStyle name="Hiperligação" xfId="521" builtinId="8" hidden="1"/>
    <cellStyle name="Hiperligação" xfId="523" builtinId="8" hidden="1"/>
    <cellStyle name="Hiperligação" xfId="525" builtinId="8" hidden="1"/>
    <cellStyle name="Hiperligação" xfId="527" builtinId="8" hidden="1"/>
    <cellStyle name="Hiperligação" xfId="529" builtinId="8" hidden="1"/>
    <cellStyle name="Hiperligação" xfId="531" builtinId="8" hidden="1"/>
    <cellStyle name="Hiperligação" xfId="533" builtinId="8" hidden="1"/>
    <cellStyle name="Hiperligação" xfId="535" builtinId="8" hidden="1"/>
    <cellStyle name="Hiperligação" xfId="537" builtinId="8" hidden="1"/>
    <cellStyle name="Hiperligação" xfId="539" builtinId="8" hidden="1"/>
    <cellStyle name="Hiperligação" xfId="541" builtinId="8" hidden="1"/>
    <cellStyle name="Hiperligação" xfId="543" builtinId="8" hidden="1"/>
    <cellStyle name="Hiperligação" xfId="545" builtinId="8" hidden="1"/>
    <cellStyle name="Hiperligação" xfId="547" builtinId="8" hidden="1"/>
    <cellStyle name="Hiperligação" xfId="549" builtinId="8" hidden="1"/>
    <cellStyle name="Hiperligação" xfId="551" builtinId="8" hidden="1"/>
    <cellStyle name="Hiperligação" xfId="553" builtinId="8" hidden="1"/>
    <cellStyle name="Hiperligação" xfId="555" builtinId="8" hidden="1"/>
    <cellStyle name="Hiperligação" xfId="557" builtinId="8" hidden="1"/>
    <cellStyle name="Hiperligação" xfId="559" builtinId="8" hidden="1"/>
    <cellStyle name="Hiperligação" xfId="561" builtinId="8" hidden="1"/>
    <cellStyle name="Hiperligação" xfId="563" builtinId="8" hidden="1"/>
    <cellStyle name="Hiperligação" xfId="565" builtinId="8" hidden="1"/>
    <cellStyle name="Hiperligação" xfId="567" builtinId="8" hidden="1"/>
    <cellStyle name="Hiperligação" xfId="569" builtinId="8" hidden="1"/>
    <cellStyle name="Hiperligação" xfId="571" builtinId="8" hidden="1"/>
    <cellStyle name="Hiperligação" xfId="573" builtinId="8" hidden="1"/>
    <cellStyle name="Hiperligação" xfId="575" builtinId="8" hidden="1"/>
    <cellStyle name="Hiperligação" xfId="577" builtinId="8" hidden="1"/>
    <cellStyle name="Hiperligação" xfId="579" builtinId="8" hidden="1"/>
    <cellStyle name="Hiperligação" xfId="581" builtinId="8" hidden="1"/>
    <cellStyle name="Hiperligação" xfId="583" builtinId="8" hidden="1"/>
    <cellStyle name="Hiperligação" xfId="585" builtinId="8" hidden="1"/>
    <cellStyle name="Hiperligação" xfId="587" builtinId="8" hidden="1"/>
    <cellStyle name="Hiperligação" xfId="589" builtinId="8" hidden="1"/>
    <cellStyle name="Hiperligação" xfId="591" builtinId="8" hidden="1"/>
    <cellStyle name="Hiperligação" xfId="593" builtinId="8" hidden="1"/>
    <cellStyle name="Hiperligação" xfId="595" builtinId="8" hidden="1"/>
    <cellStyle name="Hiperligação" xfId="597" builtinId="8" hidden="1"/>
    <cellStyle name="Hiperligação" xfId="599" builtinId="8" hidden="1"/>
    <cellStyle name="Hiperligação" xfId="601" builtinId="8" hidden="1"/>
    <cellStyle name="Hiperligação" xfId="603" builtinId="8" hidden="1"/>
    <cellStyle name="Hiperligação" xfId="605" builtinId="8" hidden="1"/>
    <cellStyle name="Hiperligação" xfId="607" builtinId="8" hidden="1"/>
    <cellStyle name="Hiperligação" xfId="609" builtinId="8" hidden="1"/>
    <cellStyle name="Hiperligação" xfId="611" builtinId="8" hidden="1"/>
    <cellStyle name="Hiperligação" xfId="613" builtinId="8" hidden="1"/>
    <cellStyle name="Hiperligação" xfId="615" builtinId="8" hidden="1"/>
    <cellStyle name="Hiperligação" xfId="617" builtinId="8" hidden="1"/>
    <cellStyle name="Hiperligação" xfId="619" builtinId="8" hidden="1"/>
    <cellStyle name="Hiperligação" xfId="621" builtinId="8" hidden="1"/>
    <cellStyle name="Hiperligação" xfId="623" builtinId="8" hidden="1"/>
    <cellStyle name="Hiperligação" xfId="625" builtinId="8" hidden="1"/>
    <cellStyle name="Hiperligação" xfId="627" builtinId="8" hidden="1"/>
    <cellStyle name="Hiperligação" xfId="629" builtinId="8" hidden="1"/>
    <cellStyle name="Hiperligação" xfId="631" builtinId="8" hidden="1"/>
    <cellStyle name="Hiperligação" xfId="633" builtinId="8" hidden="1"/>
    <cellStyle name="Hiperligação" xfId="635" builtinId="8" hidden="1"/>
    <cellStyle name="Hiperligação" xfId="637" builtinId="8" hidden="1"/>
    <cellStyle name="Hiperligação" xfId="639" builtinId="8" hidden="1"/>
    <cellStyle name="Hiperligação" xfId="641" builtinId="8" hidden="1"/>
    <cellStyle name="Hiperligação" xfId="643" builtinId="8" hidden="1"/>
    <cellStyle name="Hiperligação" xfId="645" builtinId="8" hidden="1"/>
    <cellStyle name="Hiperligação" xfId="647" builtinId="8" hidden="1"/>
    <cellStyle name="Hiperligação" xfId="649" builtinId="8" hidden="1"/>
    <cellStyle name="Hiperligação" xfId="651" builtinId="8" hidden="1"/>
    <cellStyle name="Hiperligação" xfId="653" builtinId="8" hidden="1"/>
    <cellStyle name="Hiperligação" xfId="655" builtinId="8" hidden="1"/>
    <cellStyle name="Hiperligação" xfId="657" builtinId="8" hidden="1"/>
    <cellStyle name="Hiperligação" xfId="659" builtinId="8" hidden="1"/>
    <cellStyle name="Hiperligação" xfId="661" builtinId="8" hidden="1"/>
    <cellStyle name="Hiperligação" xfId="663" builtinId="8" hidden="1"/>
    <cellStyle name="Hiperligação" xfId="665" builtinId="8" hidden="1"/>
    <cellStyle name="Hiperligação" xfId="667" builtinId="8" hidden="1"/>
    <cellStyle name="Hiperligação" xfId="669" builtinId="8" hidden="1"/>
    <cellStyle name="Hiperligação" xfId="671" builtinId="8" hidden="1"/>
    <cellStyle name="Hiperligação" xfId="673" builtinId="8" hidden="1"/>
    <cellStyle name="Hiperligação" xfId="675" builtinId="8" hidden="1"/>
    <cellStyle name="Hiperligação" xfId="677" builtinId="8" hidden="1"/>
    <cellStyle name="Hiperligação" xfId="679" builtinId="8" hidden="1"/>
    <cellStyle name="Hiperligação" xfId="681" builtinId="8" hidden="1"/>
    <cellStyle name="Hiperligação" xfId="683" builtinId="8" hidden="1"/>
    <cellStyle name="Hiperligação" xfId="685" builtinId="8" hidden="1"/>
    <cellStyle name="Hiperligação" xfId="687" builtinId="8" hidden="1"/>
    <cellStyle name="Hiperligação" xfId="689" builtinId="8" hidden="1"/>
    <cellStyle name="Hiperligação" xfId="691" builtinId="8" hidden="1"/>
    <cellStyle name="Hiperligação" xfId="693" builtinId="8" hidden="1"/>
    <cellStyle name="Hiperligação" xfId="695" builtinId="8" hidden="1"/>
    <cellStyle name="Hiperligação" xfId="697" builtinId="8" hidden="1"/>
    <cellStyle name="Hiperligação" xfId="699" builtinId="8" hidden="1"/>
    <cellStyle name="Hiperligação" xfId="701" builtinId="8" hidden="1"/>
    <cellStyle name="Hiperligação" xfId="703" builtinId="8" hidden="1"/>
    <cellStyle name="Hiperligação" xfId="705" builtinId="8" hidden="1"/>
    <cellStyle name="Hiperligação" xfId="707" builtinId="8" hidden="1"/>
    <cellStyle name="Hiperligação" xfId="709" builtinId="8" hidden="1"/>
    <cellStyle name="Hiperligação" xfId="711" builtinId="8" hidden="1"/>
    <cellStyle name="Hiperligação" xfId="713" builtinId="8" hidden="1"/>
    <cellStyle name="Hiperligação" xfId="715" builtinId="8" hidden="1"/>
    <cellStyle name="Hiperligação" xfId="717" builtinId="8" hidden="1"/>
    <cellStyle name="Hiperligação" xfId="719" builtinId="8" hidden="1"/>
    <cellStyle name="Hiperligação" xfId="721" builtinId="8" hidden="1"/>
    <cellStyle name="Hiperligação" xfId="723" builtinId="8" hidden="1"/>
    <cellStyle name="Hiperligação" xfId="725" builtinId="8" hidden="1"/>
    <cellStyle name="Hiperligação" xfId="727" builtinId="8" hidden="1"/>
    <cellStyle name="Hiperligação" xfId="729" builtinId="8" hidden="1"/>
    <cellStyle name="Hiperligação" xfId="731" builtinId="8" hidden="1"/>
    <cellStyle name="Hiperligação" xfId="733" builtinId="8" hidden="1"/>
    <cellStyle name="Hiperligação" xfId="735" builtinId="8" hidden="1"/>
    <cellStyle name="Hiperligação" xfId="737" builtinId="8" hidden="1"/>
    <cellStyle name="Hiperligação" xfId="739" builtinId="8" hidden="1"/>
    <cellStyle name="Hiperligação" xfId="741" builtinId="8" hidden="1"/>
    <cellStyle name="Hiperligação" xfId="743" builtinId="8" hidden="1"/>
    <cellStyle name="Hiperligação" xfId="745" builtinId="8" hidden="1"/>
    <cellStyle name="Hiperligação" xfId="747" builtinId="8" hidden="1"/>
    <cellStyle name="Hiperligação" xfId="749" builtinId="8" hidden="1"/>
    <cellStyle name="Hiperligação" xfId="751" builtinId="8" hidden="1"/>
    <cellStyle name="Hiperligação" xfId="753" builtinId="8" hidden="1"/>
    <cellStyle name="Hiperligação" xfId="755" builtinId="8" hidden="1"/>
    <cellStyle name="Hiperligação" xfId="757" builtinId="8" hidden="1"/>
    <cellStyle name="Hiperligação" xfId="759" builtinId="8" hidden="1"/>
    <cellStyle name="Hiperligação" xfId="761" builtinId="8" hidden="1"/>
    <cellStyle name="Hiperligação" xfId="763" builtinId="8" hidden="1"/>
    <cellStyle name="Hiperligação" xfId="765" builtinId="8" hidden="1"/>
    <cellStyle name="Hiperligação" xfId="767" builtinId="8" hidden="1"/>
    <cellStyle name="Hiperligação" xfId="769" builtinId="8" hidden="1"/>
    <cellStyle name="Hiperligação" xfId="771" builtinId="8" hidden="1"/>
    <cellStyle name="Hiperligação" xfId="773" builtinId="8" hidden="1"/>
    <cellStyle name="Hiperligação" xfId="775" builtinId="8" hidden="1"/>
    <cellStyle name="Hiperligação" xfId="777" builtinId="8" hidden="1"/>
    <cellStyle name="Hiperligação" xfId="779" builtinId="8" hidden="1"/>
    <cellStyle name="Hiperligação" xfId="781" builtinId="8" hidden="1"/>
    <cellStyle name="Hiperligação" xfId="783" builtinId="8" hidden="1"/>
    <cellStyle name="Hiperligação" xfId="785" builtinId="8" hidden="1"/>
    <cellStyle name="Hiperligação" xfId="787" builtinId="8" hidden="1"/>
    <cellStyle name="Hiperligação" xfId="789" builtinId="8" hidden="1"/>
    <cellStyle name="Hiperligação" xfId="791" builtinId="8" hidden="1"/>
    <cellStyle name="Hiperligação" xfId="793" builtinId="8" hidden="1"/>
    <cellStyle name="Hiperligação" xfId="795" builtinId="8" hidden="1"/>
    <cellStyle name="Hiperligação" xfId="797" builtinId="8" hidden="1"/>
    <cellStyle name="Hiperligação" xfId="799" builtinId="8" hidden="1"/>
    <cellStyle name="Hiperligação" xfId="801" builtinId="8" hidden="1"/>
    <cellStyle name="Hiperligação" xfId="803" builtinId="8" hidden="1"/>
    <cellStyle name="Hiperligação" xfId="805" builtinId="8" hidden="1"/>
    <cellStyle name="Hiperligação" xfId="807" builtinId="8" hidden="1"/>
    <cellStyle name="Hiperligação" xfId="809" builtinId="8" hidden="1"/>
    <cellStyle name="Hiperligação" xfId="811" builtinId="8" hidden="1"/>
    <cellStyle name="Hiperligação" xfId="813" builtinId="8" hidden="1"/>
    <cellStyle name="Hiperligação" xfId="815" builtinId="8" hidden="1"/>
    <cellStyle name="Hiperligação" xfId="817" builtinId="8" hidden="1"/>
    <cellStyle name="Hiperligação" xfId="819" builtinId="8" hidden="1"/>
    <cellStyle name="Hiperligação" xfId="821" builtinId="8" hidden="1"/>
    <cellStyle name="Hiperligação" xfId="823" builtinId="8" hidden="1"/>
    <cellStyle name="Hiperligação" xfId="825" builtinId="8" hidden="1"/>
    <cellStyle name="Hiperligação" xfId="827" builtinId="8" hidden="1"/>
    <cellStyle name="Hiperligação" xfId="829" builtinId="8" hidden="1"/>
    <cellStyle name="Hiperligação" xfId="831" builtinId="8" hidden="1"/>
    <cellStyle name="Hiperligação" xfId="833" builtinId="8" hidden="1"/>
    <cellStyle name="Hiperligação" xfId="835" builtinId="8" hidden="1"/>
    <cellStyle name="Hiperligação" xfId="837" builtinId="8" hidden="1"/>
    <cellStyle name="Hiperligação" xfId="839" builtinId="8" hidden="1"/>
    <cellStyle name="Hiperligação" xfId="841" builtinId="8" hidden="1"/>
    <cellStyle name="Hiperligação" xfId="843" builtinId="8" hidden="1"/>
    <cellStyle name="Hiperligação" xfId="845" builtinId="8" hidden="1"/>
    <cellStyle name="Hiperligação" xfId="847" builtinId="8" hidden="1"/>
    <cellStyle name="Hiperligação" xfId="849" builtinId="8" hidden="1"/>
    <cellStyle name="Hiperligação" xfId="851" builtinId="8" hidden="1"/>
    <cellStyle name="Hiperligação" xfId="853" builtinId="8" hidden="1"/>
    <cellStyle name="Hiperligação" xfId="855" builtinId="8" hidden="1"/>
    <cellStyle name="Hiperligação" xfId="857" builtinId="8" hidden="1"/>
    <cellStyle name="Hiperligação" xfId="859" builtinId="8" hidden="1"/>
    <cellStyle name="Hiperligação" xfId="861" builtinId="8" hidden="1"/>
    <cellStyle name="Hiperligação" xfId="863" builtinId="8" hidden="1"/>
    <cellStyle name="Hiperligação" xfId="865" builtinId="8" hidden="1"/>
    <cellStyle name="Hiperligação" xfId="867" builtinId="8" hidden="1"/>
    <cellStyle name="Hiperligação" xfId="869" builtinId="8" hidden="1"/>
    <cellStyle name="Hiperligação" xfId="871" builtinId="8" hidden="1"/>
    <cellStyle name="Hiperligação" xfId="873" builtinId="8" hidden="1"/>
    <cellStyle name="Hiperligação" xfId="875" builtinId="8" hidden="1"/>
    <cellStyle name="Hiperligação" xfId="877" builtinId="8" hidden="1"/>
    <cellStyle name="Hiperligação" xfId="879" builtinId="8" hidden="1"/>
    <cellStyle name="Hiperligação" xfId="881" builtinId="8" hidden="1"/>
    <cellStyle name="Hiperligação" xfId="883" builtinId="8" hidden="1"/>
    <cellStyle name="Hiperligação" xfId="885" builtinId="8" hidden="1"/>
    <cellStyle name="Hiperligação" xfId="887" builtinId="8" hidden="1"/>
    <cellStyle name="Hiperligação" xfId="889" builtinId="8" hidden="1"/>
    <cellStyle name="Hiperligação" xfId="891" builtinId="8" hidden="1"/>
    <cellStyle name="Hiperligação" xfId="893" builtinId="8" hidden="1"/>
    <cellStyle name="Hiperligação" xfId="895" builtinId="8" hidden="1"/>
    <cellStyle name="Hiperligação" xfId="897" builtinId="8" hidden="1"/>
    <cellStyle name="Hiperligação" xfId="899" builtinId="8" hidden="1"/>
    <cellStyle name="Hiperligação" xfId="901" builtinId="8" hidden="1"/>
    <cellStyle name="Hiperligação" xfId="903" builtinId="8" hidden="1"/>
    <cellStyle name="Hiperligação" xfId="905" builtinId="8" hidden="1"/>
    <cellStyle name="Hiperligação" xfId="907" builtinId="8" hidden="1"/>
    <cellStyle name="Hiperligação" xfId="909" builtinId="8" hidden="1"/>
    <cellStyle name="Hiperligação" xfId="911" builtinId="8" hidden="1"/>
    <cellStyle name="Hiperligação" xfId="913" builtinId="8" hidden="1"/>
    <cellStyle name="Hiperligação" xfId="915" builtinId="8" hidden="1"/>
    <cellStyle name="Hiperligação" xfId="917" builtinId="8" hidden="1"/>
    <cellStyle name="Hiperligação" xfId="919" builtinId="8" hidden="1"/>
    <cellStyle name="Hiperligação" xfId="921" builtinId="8" hidden="1"/>
    <cellStyle name="Hiperligação" xfId="923" builtinId="8" hidden="1"/>
    <cellStyle name="Hiperligação" xfId="925" builtinId="8" hidden="1"/>
    <cellStyle name="Hiperligação" xfId="927" builtinId="8" hidden="1"/>
    <cellStyle name="Hiperligação" xfId="929" builtinId="8" hidden="1"/>
    <cellStyle name="Hiperligação" xfId="931" builtinId="8" hidden="1"/>
    <cellStyle name="Hiperligação" xfId="933" builtinId="8" hidden="1"/>
    <cellStyle name="Hiperligação" xfId="935" builtinId="8" hidden="1"/>
    <cellStyle name="Hiperligação" xfId="937" builtinId="8" hidden="1"/>
    <cellStyle name="Hiperligação" xfId="939" builtinId="8" hidden="1"/>
    <cellStyle name="Hiperligação" xfId="941" builtinId="8" hidden="1"/>
    <cellStyle name="Hiperligação" xfId="943" builtinId="8" hidden="1"/>
    <cellStyle name="Hiperligação" xfId="945" builtinId="8" hidden="1"/>
    <cellStyle name="Hiperligação" xfId="947" builtinId="8" hidden="1"/>
    <cellStyle name="Hiperligação" xfId="949" builtinId="8" hidden="1"/>
    <cellStyle name="Hiperligação" xfId="951" builtinId="8" hidden="1"/>
    <cellStyle name="Hiperligação" xfId="953" builtinId="8" hidden="1"/>
    <cellStyle name="Hiperligação" xfId="955" builtinId="8" hidden="1"/>
    <cellStyle name="Hiperligação" xfId="957" builtinId="8" hidden="1"/>
    <cellStyle name="Hiperligação" xfId="959" builtinId="8" hidden="1"/>
    <cellStyle name="Hiperligação" xfId="961" builtinId="8" hidden="1"/>
    <cellStyle name="Hiperligação" xfId="963" builtinId="8" hidden="1"/>
    <cellStyle name="Hiperligação" xfId="965" builtinId="8" hidden="1"/>
    <cellStyle name="Hiperligação" xfId="967" builtinId="8" hidden="1"/>
    <cellStyle name="Hiperligação" xfId="969" builtinId="8" hidden="1"/>
    <cellStyle name="Hiperligação" xfId="971" builtinId="8" hidden="1"/>
    <cellStyle name="Hiperligação" xfId="973" builtinId="8" hidden="1"/>
    <cellStyle name="Hiperligação" xfId="975" builtinId="8" hidden="1"/>
    <cellStyle name="Hiperligação" xfId="977" builtinId="8" hidden="1"/>
    <cellStyle name="Hiperligação" xfId="979" builtinId="8" hidden="1"/>
    <cellStyle name="Hiperligação" xfId="981" builtinId="8" hidden="1"/>
    <cellStyle name="Hiperligação" xfId="983" builtinId="8" hidden="1"/>
    <cellStyle name="Hiperligação" xfId="985" builtinId="8" hidden="1"/>
    <cellStyle name="Hiperligação" xfId="987" builtinId="8" hidden="1"/>
    <cellStyle name="Hiperligação" xfId="989" builtinId="8" hidden="1"/>
    <cellStyle name="Hiperligação" xfId="991" builtinId="8" hidden="1"/>
    <cellStyle name="Hiperligação" xfId="993" builtinId="8" hidden="1"/>
    <cellStyle name="Hiperligação" xfId="995" builtinId="8" hidden="1"/>
    <cellStyle name="Hiperligação" xfId="997" builtinId="8" hidden="1"/>
    <cellStyle name="Hiperligação" xfId="999" builtinId="8" hidden="1"/>
    <cellStyle name="Hiperligação" xfId="1001" builtinId="8" hidden="1"/>
    <cellStyle name="Hiperligação" xfId="1003" builtinId="8" hidden="1"/>
    <cellStyle name="Hiperligação" xfId="1005" builtinId="8" hidden="1"/>
    <cellStyle name="Hiperligação" xfId="1007" builtinId="8" hidden="1"/>
    <cellStyle name="Hiperligação" xfId="1009" builtinId="8" hidden="1"/>
    <cellStyle name="Hiperligação" xfId="1011" builtinId="8" hidden="1"/>
    <cellStyle name="Hiperligação" xfId="1013" builtinId="8" hidden="1"/>
    <cellStyle name="Hiperligação" xfId="1015" builtinId="8" hidden="1"/>
    <cellStyle name="Hiperligação" xfId="1017" builtinId="8" hidden="1"/>
    <cellStyle name="Hiperligação" xfId="1019" builtinId="8" hidden="1"/>
    <cellStyle name="Hiperligação" xfId="1021" builtinId="8" hidden="1"/>
    <cellStyle name="Hiperligação" xfId="1023" builtinId="8" hidden="1"/>
    <cellStyle name="Hiperligação" xfId="1025" builtinId="8" hidden="1"/>
    <cellStyle name="Hiperligação" xfId="1027" builtinId="8" hidden="1"/>
    <cellStyle name="Hiperligação" xfId="1029" builtinId="8" hidden="1"/>
    <cellStyle name="Hiperligação" xfId="1031" builtinId="8" hidden="1"/>
    <cellStyle name="Hiperligação" xfId="1033" builtinId="8" hidden="1"/>
    <cellStyle name="Hiperligação" xfId="1035" builtinId="8" hidden="1"/>
    <cellStyle name="Hiperligação" xfId="1037" builtinId="8" hidden="1"/>
    <cellStyle name="Hiperligação" xfId="1039" builtinId="8" hidden="1"/>
    <cellStyle name="Hiperligação" xfId="1041" builtinId="8" hidden="1"/>
    <cellStyle name="Hiperligação" xfId="1043" builtinId="8" hidden="1"/>
    <cellStyle name="Hiperligação" xfId="1045" builtinId="8" hidden="1"/>
    <cellStyle name="Hiperligação" xfId="1047" builtinId="8" hidden="1"/>
    <cellStyle name="Hiperligação" xfId="1049" builtinId="8" hidden="1"/>
    <cellStyle name="Hiperligação" xfId="1051" builtinId="8" hidden="1"/>
    <cellStyle name="Hiperligação" xfId="1053" builtinId="8" hidden="1"/>
    <cellStyle name="Hiperligação" xfId="1055" builtinId="8" hidden="1"/>
    <cellStyle name="Hiperligação" xfId="1057" builtinId="8" hidden="1"/>
    <cellStyle name="Hiperligação" xfId="1059" builtinId="8" hidden="1"/>
    <cellStyle name="Hiperligação" xfId="1061" builtinId="8" hidden="1"/>
    <cellStyle name="Hiperligação" xfId="1063" builtinId="8" hidden="1"/>
    <cellStyle name="Hiperligação" xfId="1065" builtinId="8" hidden="1"/>
    <cellStyle name="Hiperligação" xfId="1067" builtinId="8" hidden="1"/>
    <cellStyle name="Hiperligação" xfId="1069" builtinId="8" hidden="1"/>
    <cellStyle name="Hiperligação" xfId="1071" builtinId="8" hidden="1"/>
    <cellStyle name="Hiperligação" xfId="1073" builtinId="8" hidden="1"/>
    <cellStyle name="Hiperligação" xfId="1075" builtinId="8" hidden="1"/>
    <cellStyle name="Hiperligação" xfId="1077" builtinId="8" hidden="1"/>
    <cellStyle name="Hiperligação" xfId="1079" builtinId="8" hidden="1"/>
    <cellStyle name="Hiperligação" xfId="1081" builtinId="8" hidden="1"/>
    <cellStyle name="Hiperligação" xfId="1083" builtinId="8" hidden="1"/>
    <cellStyle name="Hiperligação" xfId="1085" builtinId="8" hidden="1"/>
    <cellStyle name="Hiperligação" xfId="1087" builtinId="8" hidden="1"/>
    <cellStyle name="Hiperligação" xfId="1089" builtinId="8" hidden="1"/>
    <cellStyle name="Hiperligação" xfId="1091" builtinId="8" hidden="1"/>
    <cellStyle name="Hiperligação" xfId="1093" builtinId="8" hidden="1"/>
    <cellStyle name="Hiperligação" xfId="1095" builtinId="8" hidden="1"/>
    <cellStyle name="Hiperligação" xfId="1097" builtinId="8" hidden="1"/>
    <cellStyle name="Hiperligação" xfId="1099" builtinId="8" hidden="1"/>
    <cellStyle name="Hiperligação" xfId="1101" builtinId="8" hidden="1"/>
    <cellStyle name="Hiperligação" xfId="1103" builtinId="8" hidden="1"/>
    <cellStyle name="Hiperligação" xfId="1105" builtinId="8" hidden="1"/>
    <cellStyle name="Hiperligação" xfId="1107" builtinId="8" hidden="1"/>
    <cellStyle name="Hiperligação" xfId="1109" builtinId="8" hidden="1"/>
    <cellStyle name="Hiperligação" xfId="1111" builtinId="8" hidden="1"/>
    <cellStyle name="Hiperligação" xfId="1113" builtinId="8" hidden="1"/>
    <cellStyle name="Hiperligação" xfId="1115" builtinId="8" hidden="1"/>
    <cellStyle name="Hiperligação" xfId="1117" builtinId="8" hidden="1"/>
    <cellStyle name="Hiperligação" xfId="1119" builtinId="8" hidden="1"/>
    <cellStyle name="Hiperligação" xfId="1121" builtinId="8" hidden="1"/>
    <cellStyle name="Hiperligação" xfId="1123" builtinId="8" hidden="1"/>
    <cellStyle name="Hiperligação" xfId="1125" builtinId="8" hidden="1"/>
    <cellStyle name="Hiperligação" xfId="1127" builtinId="8" hidden="1"/>
    <cellStyle name="Hiperligação" xfId="1129" builtinId="8" hidden="1"/>
    <cellStyle name="Hiperligação" xfId="1131" builtinId="8" hidden="1"/>
    <cellStyle name="Hiperligação" xfId="1133" builtinId="8" hidden="1"/>
    <cellStyle name="Hiperligação" xfId="1135" builtinId="8" hidden="1"/>
    <cellStyle name="Hiperligação" xfId="1137" builtinId="8" hidden="1"/>
    <cellStyle name="Hiperligação" xfId="1139" builtinId="8" hidden="1"/>
    <cellStyle name="Hiperligação" xfId="1141" builtinId="8" hidden="1"/>
    <cellStyle name="Hiperligação" xfId="1143" builtinId="8" hidden="1"/>
    <cellStyle name="Hiperligação" xfId="1145" builtinId="8" hidden="1"/>
    <cellStyle name="Hiperligação" xfId="1147" builtinId="8" hidden="1"/>
    <cellStyle name="Hiperligação" xfId="1149" builtinId="8" hidden="1"/>
    <cellStyle name="Hiperligação" xfId="1151" builtinId="8" hidden="1"/>
    <cellStyle name="Hiperligação" xfId="1153" builtinId="8" hidden="1"/>
    <cellStyle name="Hiperligação" xfId="1155" builtinId="8" hidden="1"/>
    <cellStyle name="Hiperligação" xfId="1157" builtinId="8" hidden="1"/>
    <cellStyle name="Hiperligação" xfId="1159" builtinId="8" hidden="1"/>
    <cellStyle name="Hiperligação" xfId="1161" builtinId="8" hidden="1"/>
    <cellStyle name="Hiperligação" xfId="1163" builtinId="8" hidden="1"/>
    <cellStyle name="Hiperligação" xfId="1165" builtinId="8" hidden="1"/>
    <cellStyle name="Hiperligação" xfId="1167" builtinId="8" hidden="1"/>
    <cellStyle name="Hiperligação" xfId="1169" builtinId="8" hidden="1"/>
    <cellStyle name="Hiperligação" xfId="1171" builtinId="8" hidden="1"/>
    <cellStyle name="Hiperligação" xfId="1173" builtinId="8" hidden="1"/>
    <cellStyle name="Hiperligação" xfId="1175" builtinId="8" hidden="1"/>
    <cellStyle name="Hiperligação" xfId="1177" builtinId="8" hidden="1"/>
    <cellStyle name="Hiperligação" xfId="1179" builtinId="8" hidden="1"/>
    <cellStyle name="Hiperligação" xfId="1181" builtinId="8" hidden="1"/>
    <cellStyle name="Hiperligação" xfId="1183" builtinId="8" hidden="1"/>
    <cellStyle name="Hiperligação" xfId="1185" builtinId="8" hidden="1"/>
    <cellStyle name="Hiperligação" xfId="1187" builtinId="8" hidden="1"/>
    <cellStyle name="Hiperligação" xfId="1189" builtinId="8" hidden="1"/>
    <cellStyle name="Hiperligação" xfId="1191" builtinId="8" hidden="1"/>
    <cellStyle name="Hiperligação" xfId="1193" builtinId="8" hidden="1"/>
    <cellStyle name="Hiperligação" xfId="1195" builtinId="8" hidden="1"/>
    <cellStyle name="Hiperligação" xfId="1197" builtinId="8" hidden="1"/>
    <cellStyle name="Hiperligação" xfId="1199" builtinId="8" hidden="1"/>
    <cellStyle name="Hiperligação" xfId="1201" builtinId="8" hidden="1"/>
    <cellStyle name="Hiperligação" xfId="1203" builtinId="8" hidden="1"/>
    <cellStyle name="Hiperligação" xfId="1205" builtinId="8" hidden="1"/>
    <cellStyle name="Hiperligação" xfId="1207" builtinId="8" hidden="1"/>
    <cellStyle name="Hiperligação" xfId="1209" builtinId="8" hidden="1"/>
    <cellStyle name="Hiperligação" xfId="1211" builtinId="8" hidden="1"/>
    <cellStyle name="Hiperligação" xfId="1213" builtinId="8" hidden="1"/>
    <cellStyle name="Hiperligação" xfId="1215" builtinId="8" hidden="1"/>
    <cellStyle name="Hiperligação" xfId="1217" builtinId="8" hidden="1"/>
    <cellStyle name="Hiperligação" xfId="1219" builtinId="8" hidden="1"/>
    <cellStyle name="Hiperligação" xfId="1221" builtinId="8" hidden="1"/>
    <cellStyle name="Hiperligação" xfId="1223" builtinId="8" hidden="1"/>
    <cellStyle name="Hiperligação" xfId="1225" builtinId="8" hidden="1"/>
    <cellStyle name="Hiperligação" xfId="1227" builtinId="8" hidden="1"/>
    <cellStyle name="Hiperligação" xfId="1229" builtinId="8" hidden="1"/>
    <cellStyle name="Hiperligação" xfId="1231" builtinId="8" hidden="1"/>
    <cellStyle name="Hiperligação" xfId="1233" builtinId="8" hidden="1"/>
    <cellStyle name="Hiperligação" xfId="1235" builtinId="8" hidden="1"/>
    <cellStyle name="Hiperligação" xfId="1237" builtinId="8" hidden="1"/>
    <cellStyle name="Hiperligação" xfId="1239" builtinId="8" hidden="1"/>
    <cellStyle name="Hiperligação" xfId="1241" builtinId="8" hidden="1"/>
    <cellStyle name="Hiperligação" xfId="1243" builtinId="8" hidden="1"/>
    <cellStyle name="Hiperligação" xfId="1245" builtinId="8" hidden="1"/>
    <cellStyle name="Hiperligação" xfId="1247" builtinId="8" hidden="1"/>
    <cellStyle name="Hiperligação" xfId="1249" builtinId="8" hidden="1"/>
    <cellStyle name="Hiperligação" xfId="1251" builtinId="8" hidden="1"/>
    <cellStyle name="Hiperligação" xfId="1253" builtinId="8" hidden="1"/>
    <cellStyle name="Hiperligação" xfId="1255" builtinId="8" hidden="1"/>
    <cellStyle name="Hiperligação" xfId="1257" builtinId="8" hidden="1"/>
    <cellStyle name="Hiperligação" xfId="1259" builtinId="8" hidden="1"/>
    <cellStyle name="Hiperligação" xfId="1261" builtinId="8" hidden="1"/>
    <cellStyle name="Hiperligação" xfId="1263" builtinId="8" hidden="1"/>
    <cellStyle name="Hiperligação" xfId="1265" builtinId="8" hidden="1"/>
    <cellStyle name="Hiperligação" xfId="1267" builtinId="8" hidden="1"/>
    <cellStyle name="Hiperligação" xfId="1269" builtinId="8" hidden="1"/>
    <cellStyle name="Hiperligação" xfId="1271" builtinId="8" hidden="1"/>
    <cellStyle name="Hiperligação" xfId="1273" builtinId="8" hidden="1"/>
    <cellStyle name="Hiperligação" xfId="1275" builtinId="8" hidden="1"/>
    <cellStyle name="Hiperligação" xfId="1277" builtinId="8" hidden="1"/>
    <cellStyle name="Hiperligação" xfId="1279" builtinId="8" hidden="1"/>
    <cellStyle name="Hiperligação" xfId="1281" builtinId="8" hidden="1"/>
    <cellStyle name="Hiperligação" xfId="1283" builtinId="8" hidden="1"/>
    <cellStyle name="Hiperligação" xfId="1285" builtinId="8" hidden="1"/>
    <cellStyle name="Hiperligação" xfId="1287" builtinId="8" hidden="1"/>
    <cellStyle name="Hiperligação" xfId="1289" builtinId="8" hidden="1"/>
    <cellStyle name="Hiperligação" xfId="1291" builtinId="8" hidden="1"/>
    <cellStyle name="Hiperligação" xfId="1293" builtinId="8" hidden="1"/>
    <cellStyle name="Hiperligação" xfId="1295" builtinId="8" hidden="1"/>
    <cellStyle name="Hiperligação" xfId="1297" builtinId="8" hidden="1"/>
    <cellStyle name="Hiperligação" xfId="1299" builtinId="8" hidden="1"/>
    <cellStyle name="Hiperligação" xfId="1301" builtinId="8" hidden="1"/>
    <cellStyle name="Hiperligação" xfId="1303" builtinId="8" hidden="1"/>
    <cellStyle name="Hiperligação" xfId="1305" builtinId="8" hidden="1"/>
    <cellStyle name="Hiperligação" xfId="1307" builtinId="8" hidden="1"/>
    <cellStyle name="Hiperligação" xfId="1309" builtinId="8" hidden="1"/>
    <cellStyle name="Hiperligação" xfId="1311" builtinId="8" hidden="1"/>
    <cellStyle name="Hiperligação" xfId="1313" builtinId="8" hidden="1"/>
    <cellStyle name="Hiperligação" xfId="1315" builtinId="8" hidden="1"/>
    <cellStyle name="Hiperligação" xfId="1317" builtinId="8" hidden="1"/>
    <cellStyle name="Hiperligação" xfId="1319" builtinId="8" hidden="1"/>
    <cellStyle name="Hiperligação" xfId="1321" builtinId="8" hidden="1"/>
    <cellStyle name="Hiperligação" xfId="1323" builtinId="8" hidden="1"/>
    <cellStyle name="Hiperligação" xfId="1325" builtinId="8" hidden="1"/>
    <cellStyle name="Hiperligação" xfId="1327" builtinId="8" hidden="1"/>
    <cellStyle name="Hiperligação" xfId="1329" builtinId="8" hidden="1"/>
    <cellStyle name="Hiperligação" xfId="1331" builtinId="8" hidden="1"/>
    <cellStyle name="Hiperligação" xfId="1333" builtinId="8" hidden="1"/>
    <cellStyle name="Hiperligação" xfId="1335" builtinId="8" hidden="1"/>
    <cellStyle name="Hiperligação" xfId="1337" builtinId="8" hidden="1"/>
    <cellStyle name="Hiperligação" xfId="1339" builtinId="8" hidden="1"/>
    <cellStyle name="Hiperligação" xfId="1341" builtinId="8" hidden="1"/>
    <cellStyle name="Hiperligação" xfId="1343" builtinId="8" hidden="1"/>
    <cellStyle name="Hiperligação" xfId="1345" builtinId="8" hidden="1"/>
    <cellStyle name="Hiperligação" xfId="1347" builtinId="8" hidden="1"/>
    <cellStyle name="Hiperligação" xfId="1349" builtinId="8" hidden="1"/>
    <cellStyle name="Hiperligação" xfId="1351" builtinId="8" hidden="1"/>
    <cellStyle name="Hiperligação" xfId="1353" builtinId="8" hidden="1"/>
    <cellStyle name="Hiperligação" xfId="1355" builtinId="8" hidden="1"/>
    <cellStyle name="Hiperligação" xfId="1357" builtinId="8" hidden="1"/>
    <cellStyle name="Hiperligação" xfId="1359" builtinId="8" hidden="1"/>
    <cellStyle name="Hiperligação" xfId="1361" builtinId="8" hidden="1"/>
    <cellStyle name="Hiperligação" xfId="1363" builtinId="8" hidden="1"/>
    <cellStyle name="Hiperligação" xfId="1365" builtinId="8" hidden="1"/>
    <cellStyle name="Hiperligação" xfId="1367" builtinId="8" hidden="1"/>
    <cellStyle name="Hiperligação" xfId="1369" builtinId="8" hidden="1"/>
    <cellStyle name="Hiperligação" xfId="1371" builtinId="8" hidden="1"/>
    <cellStyle name="Hiperligação" xfId="1373" builtinId="8" hidden="1"/>
    <cellStyle name="Hiperligação" xfId="1375" builtinId="8" hidden="1"/>
    <cellStyle name="Hiperligação" xfId="1377" builtinId="8" hidden="1"/>
    <cellStyle name="Hiperligação" xfId="1379" builtinId="8" hidden="1"/>
    <cellStyle name="Hiperligação" xfId="1381" builtinId="8" hidden="1"/>
    <cellStyle name="Hiperligação" xfId="1383" builtinId="8" hidden="1"/>
    <cellStyle name="Hiperligação" xfId="1385" builtinId="8" hidden="1"/>
    <cellStyle name="Hiperligação" xfId="1387" builtinId="8" hidden="1"/>
    <cellStyle name="Hiperligação" xfId="1389" builtinId="8" hidden="1"/>
    <cellStyle name="Hiperligação" xfId="1391" builtinId="8" hidden="1"/>
    <cellStyle name="Hiperligação" xfId="1393" builtinId="8" hidden="1"/>
    <cellStyle name="Hiperligação" xfId="1395" builtinId="8" hidden="1"/>
    <cellStyle name="Hiperligação" xfId="1397" builtinId="8" hidden="1"/>
    <cellStyle name="Hiperligação" xfId="1399" builtinId="8" hidden="1"/>
    <cellStyle name="Hiperligação" xfId="1401" builtinId="8" hidden="1"/>
    <cellStyle name="Hiperligação" xfId="1403" builtinId="8" hidden="1"/>
    <cellStyle name="Hiperligação" xfId="1405" builtinId="8" hidden="1"/>
    <cellStyle name="Hiperligação" xfId="1407" builtinId="8" hidden="1"/>
    <cellStyle name="Hiperligação" xfId="1409" builtinId="8" hidden="1"/>
    <cellStyle name="Hiperligação" xfId="1411" builtinId="8" hidden="1"/>
    <cellStyle name="Hiperligação" xfId="1413" builtinId="8" hidden="1"/>
    <cellStyle name="Hiperligação" xfId="1415" builtinId="8" hidden="1"/>
    <cellStyle name="Hiperligação" xfId="1417" builtinId="8" hidden="1"/>
    <cellStyle name="Hiperligação" xfId="1419" builtinId="8" hidden="1"/>
    <cellStyle name="Hiperligação" xfId="1421" builtinId="8" hidden="1"/>
    <cellStyle name="Hiperligação" xfId="1423" builtinId="8" hidden="1"/>
    <cellStyle name="Hiperligação" xfId="1425" builtinId="8" hidden="1"/>
    <cellStyle name="Hiperligação" xfId="1427" builtinId="8" hidden="1"/>
    <cellStyle name="Hiperligação" xfId="1429" builtinId="8" hidden="1"/>
    <cellStyle name="Hiperligação" xfId="1431" builtinId="8" hidden="1"/>
    <cellStyle name="Hiperligação" xfId="1433" builtinId="8" hidden="1"/>
    <cellStyle name="Hiperligação" xfId="1435" builtinId="8" hidden="1"/>
    <cellStyle name="Hiperligação" xfId="1437" builtinId="8" hidden="1"/>
    <cellStyle name="Hiperligação" xfId="1439" builtinId="8" hidden="1"/>
    <cellStyle name="Hiperligação" xfId="1441" builtinId="8" hidden="1"/>
    <cellStyle name="Hiperligação" xfId="1443" builtinId="8" hidden="1"/>
    <cellStyle name="Hiperligação" xfId="1445" builtinId="8" hidden="1"/>
    <cellStyle name="Hiperligação" xfId="1447" builtinId="8" hidden="1"/>
    <cellStyle name="Hiperligação" xfId="1449" builtinId="8" hidden="1"/>
    <cellStyle name="Hiperligação" xfId="1451" builtinId="8" hidden="1"/>
    <cellStyle name="Hiperligação" xfId="1453" builtinId="8" hidden="1"/>
    <cellStyle name="Hiperligação" xfId="1455" builtinId="8" hidden="1"/>
    <cellStyle name="Hiperligação" xfId="1457" builtinId="8" hidden="1"/>
    <cellStyle name="Hiperligação" xfId="1459" builtinId="8" hidden="1"/>
    <cellStyle name="Hiperligação" xfId="1461" builtinId="8" hidden="1"/>
    <cellStyle name="Hiperligação" xfId="1463" builtinId="8" hidden="1"/>
    <cellStyle name="Hiperligação" xfId="1465" builtinId="8" hidden="1"/>
    <cellStyle name="Hiperligação" xfId="1467" builtinId="8" hidden="1"/>
    <cellStyle name="Hiperligação" xfId="1469" builtinId="8" hidden="1"/>
    <cellStyle name="Hiperligação" xfId="1471" builtinId="8" hidden="1"/>
    <cellStyle name="Hiperligação" xfId="1473" builtinId="8" hidden="1"/>
    <cellStyle name="Hiperligação" xfId="1475" builtinId="8" hidden="1"/>
    <cellStyle name="Hiperligação" xfId="1477" builtinId="8" hidden="1"/>
    <cellStyle name="Hiperligação" xfId="1479" builtinId="8" hidden="1"/>
    <cellStyle name="Hiperligação" xfId="1481" builtinId="8" hidden="1"/>
    <cellStyle name="Hiperligação" xfId="1483" builtinId="8" hidden="1"/>
    <cellStyle name="Hiperligação" xfId="1485" builtinId="8" hidden="1"/>
    <cellStyle name="Hiperligação" xfId="1487" builtinId="8" hidden="1"/>
    <cellStyle name="Hiperligação" xfId="1489" builtinId="8" hidden="1"/>
    <cellStyle name="Hiperligação" xfId="1491" builtinId="8" hidden="1"/>
    <cellStyle name="Hiperligação" xfId="1493" builtinId="8" hidden="1"/>
    <cellStyle name="Hiperligação" xfId="1495" builtinId="8" hidden="1"/>
    <cellStyle name="Hiperligação" xfId="1497" builtinId="8" hidden="1"/>
    <cellStyle name="Hiperligação" xfId="1499" builtinId="8" hidden="1"/>
    <cellStyle name="Hiperligação" xfId="1501" builtinId="8" hidden="1"/>
    <cellStyle name="Hiperligação" xfId="1503" builtinId="8" hidden="1"/>
    <cellStyle name="Hiperligação" xfId="1505" builtinId="8" hidden="1"/>
    <cellStyle name="Hiperligação" xfId="1507" builtinId="8" hidden="1"/>
    <cellStyle name="Hiperligação" xfId="1509" builtinId="8" hidden="1"/>
    <cellStyle name="Hiperligação" xfId="1511" builtinId="8" hidden="1"/>
    <cellStyle name="Hiperligação" xfId="1513" builtinId="8" hidden="1"/>
    <cellStyle name="Hiperligação" xfId="1515" builtinId="8" hidden="1"/>
    <cellStyle name="Hiperligação" xfId="1517" builtinId="8" hidden="1"/>
    <cellStyle name="Hiperligação" xfId="1519" builtinId="8" hidden="1"/>
    <cellStyle name="Hiperligação" xfId="1521" builtinId="8" hidden="1"/>
    <cellStyle name="Hiperligação" xfId="1523" builtinId="8" hidden="1"/>
    <cellStyle name="Hiperligação" xfId="1525" builtinId="8" hidden="1"/>
    <cellStyle name="Hiperligação" xfId="1527" builtinId="8" hidden="1"/>
    <cellStyle name="Hiperligação" xfId="1529" builtinId="8" hidden="1"/>
    <cellStyle name="Hiperligação" xfId="1531" builtinId="8" hidden="1"/>
    <cellStyle name="Hiperligação" xfId="1533" builtinId="8" hidden="1"/>
    <cellStyle name="Hiperligação" xfId="1535" builtinId="8" hidden="1"/>
    <cellStyle name="Hiperligação" xfId="1537" builtinId="8" hidden="1"/>
    <cellStyle name="Hiperligação" xfId="1539" builtinId="8" hidden="1"/>
    <cellStyle name="Hiperligação" xfId="1541" builtinId="8" hidden="1"/>
    <cellStyle name="Hiperligação" xfId="1543" builtinId="8" hidden="1"/>
    <cellStyle name="Hiperligação" xfId="1545" builtinId="8" hidden="1"/>
    <cellStyle name="Hiperligação" xfId="1547" builtinId="8" hidden="1"/>
    <cellStyle name="Hiperligação" xfId="1549" builtinId="8" hidden="1"/>
    <cellStyle name="Hiperligação" xfId="1551" builtinId="8" hidden="1"/>
    <cellStyle name="Hiperligação" xfId="1553" builtinId="8" hidden="1"/>
    <cellStyle name="Hiperligação" xfId="1555" builtinId="8" hidden="1"/>
    <cellStyle name="Hiperligação" xfId="1557" builtinId="8" hidden="1"/>
    <cellStyle name="Hiperligação" xfId="1559" builtinId="8" hidden="1"/>
    <cellStyle name="Hiperligação" xfId="1561" builtinId="8" hidden="1"/>
    <cellStyle name="Hiperligação" xfId="1563" builtinId="8" hidden="1"/>
    <cellStyle name="Hiperligação" xfId="1565" builtinId="8" hidden="1"/>
    <cellStyle name="Hiperligação" xfId="1567" builtinId="8" hidden="1"/>
    <cellStyle name="Hiperligação" xfId="1569" builtinId="8" hidden="1"/>
    <cellStyle name="Hiperligação" xfId="1571" builtinId="8" hidden="1"/>
    <cellStyle name="Hiperligação" xfId="1573" builtinId="8" hidden="1"/>
    <cellStyle name="Hiperligação" xfId="1575" builtinId="8" hidden="1"/>
    <cellStyle name="Hiperligação" xfId="1577" builtinId="8" hidden="1"/>
    <cellStyle name="Hiperligação" xfId="1579" builtinId="8" hidden="1"/>
    <cellStyle name="Hiperligação" xfId="1581" builtinId="8" hidden="1"/>
    <cellStyle name="Hiperligação" xfId="1583" builtinId="8" hidden="1"/>
    <cellStyle name="Hiperligação" xfId="1585" builtinId="8" hidden="1"/>
    <cellStyle name="Hiperligação" xfId="1587" builtinId="8" hidden="1"/>
    <cellStyle name="Hiperligação" xfId="1589" builtinId="8" hidden="1"/>
    <cellStyle name="Hiperligação" xfId="1591" builtinId="8" hidden="1"/>
    <cellStyle name="Hiperligação" xfId="1593" builtinId="8" hidden="1"/>
    <cellStyle name="Hiperligação" xfId="1595" builtinId="8" hidden="1"/>
    <cellStyle name="Hiperligação" xfId="1597" builtinId="8" hidden="1"/>
    <cellStyle name="Hiperligação" xfId="1599" builtinId="8" hidden="1"/>
    <cellStyle name="Hiperligação" xfId="1601" builtinId="8" hidden="1"/>
    <cellStyle name="Hiperligação" xfId="1603" builtinId="8" hidden="1"/>
    <cellStyle name="Hiperligação" xfId="1605" builtinId="8" hidden="1"/>
    <cellStyle name="Hiperligação" xfId="1607" builtinId="8" hidden="1"/>
    <cellStyle name="Hiperligação" xfId="1609" builtinId="8" hidden="1"/>
    <cellStyle name="Hiperligação" xfId="1611" builtinId="8" hidden="1"/>
    <cellStyle name="Hiperligação" xfId="1613" builtinId="8" hidden="1"/>
    <cellStyle name="Hiperligação" xfId="1615" builtinId="8" hidden="1"/>
    <cellStyle name="Hiperligação" xfId="1617" builtinId="8" hidden="1"/>
    <cellStyle name="Hiperligação" xfId="1619" builtinId="8" hidden="1"/>
    <cellStyle name="Hiperligação" xfId="1621" builtinId="8" hidden="1"/>
    <cellStyle name="Hiperligação" xfId="1623" builtinId="8" hidden="1"/>
    <cellStyle name="Hiperligação" xfId="1625" builtinId="8" hidden="1"/>
    <cellStyle name="Hiperligação" xfId="1627" builtinId="8" hidden="1"/>
    <cellStyle name="Hiperligação" xfId="1629" builtinId="8" hidden="1"/>
    <cellStyle name="Hiperligação" xfId="1631" builtinId="8" hidden="1"/>
    <cellStyle name="Hiperligação" xfId="1633" builtinId="8" hidden="1"/>
    <cellStyle name="Hiperligação" xfId="1635" builtinId="8" hidden="1"/>
    <cellStyle name="Hiperligação" xfId="1637" builtinId="8" hidden="1"/>
    <cellStyle name="Hiperligação" xfId="1639" builtinId="8" hidden="1"/>
    <cellStyle name="Hiperligação" xfId="1641" builtinId="8" hidden="1"/>
    <cellStyle name="Hiperligação" xfId="1643" builtinId="8" hidden="1"/>
    <cellStyle name="Hiperligação" xfId="1645" builtinId="8" hidden="1"/>
    <cellStyle name="Hiperligação" xfId="1647" builtinId="8" hidden="1"/>
    <cellStyle name="Hiperligação" xfId="1649" builtinId="8" hidden="1"/>
    <cellStyle name="Hiperligação" xfId="1651" builtinId="8" hidden="1"/>
    <cellStyle name="Hiperligação" xfId="1653" builtinId="8" hidden="1"/>
    <cellStyle name="Hiperligação" xfId="1655" builtinId="8" hidden="1"/>
    <cellStyle name="Hiperligação" xfId="1657" builtinId="8" hidden="1"/>
    <cellStyle name="Hiperligação" xfId="1659" builtinId="8" hidden="1"/>
    <cellStyle name="Hiperligação" xfId="1661" builtinId="8" hidden="1"/>
    <cellStyle name="Hiperligação" xfId="1663" builtinId="8" hidden="1"/>
    <cellStyle name="Hiperligação" xfId="1665" builtinId="8" hidden="1"/>
    <cellStyle name="Hiperligação" xfId="1667" builtinId="8" hidden="1"/>
    <cellStyle name="Hiperligação" xfId="1669" builtinId="8" hidden="1"/>
    <cellStyle name="Hiperligação" xfId="1671" builtinId="8" hidden="1"/>
    <cellStyle name="Hiperligação" xfId="1673" builtinId="8" hidden="1"/>
    <cellStyle name="Hiperligação" xfId="1675" builtinId="8" hidden="1"/>
    <cellStyle name="Hiperligação" xfId="1677" builtinId="8" hidden="1"/>
    <cellStyle name="Hiperligação" xfId="1679" builtinId="8" hidden="1"/>
    <cellStyle name="Hiperligação" xfId="1681" builtinId="8" hidden="1"/>
    <cellStyle name="Hiperligação" xfId="1683" builtinId="8" hidden="1"/>
    <cellStyle name="Hiperligação" xfId="1685" builtinId="8" hidden="1"/>
    <cellStyle name="Hiperligação" xfId="1687" builtinId="8" hidden="1"/>
    <cellStyle name="Hiperligação" xfId="1689" builtinId="8" hidden="1"/>
    <cellStyle name="Hiperligação" xfId="1691" builtinId="8" hidden="1"/>
    <cellStyle name="Hiperligação" xfId="1693" builtinId="8" hidden="1"/>
    <cellStyle name="Hiperligação" xfId="1695" builtinId="8" hidden="1"/>
    <cellStyle name="Hiperligação" xfId="1697" builtinId="8" hidden="1"/>
    <cellStyle name="Hiperligação" xfId="1699" builtinId="8" hidden="1"/>
    <cellStyle name="Hiperligação" xfId="1701" builtinId="8" hidden="1"/>
    <cellStyle name="Hiperligação" xfId="1703" builtinId="8" hidden="1"/>
    <cellStyle name="Hiperligação" xfId="1705" builtinId="8" hidden="1"/>
    <cellStyle name="Hiperligação" xfId="1707" builtinId="8" hidden="1"/>
    <cellStyle name="Hiperligação" xfId="1709" builtinId="8" hidden="1"/>
    <cellStyle name="Hiperligação" xfId="1711" builtinId="8" hidden="1"/>
    <cellStyle name="Hiperligação" xfId="1713" builtinId="8" hidden="1"/>
    <cellStyle name="Hiperligação" xfId="1715" builtinId="8" hidden="1"/>
    <cellStyle name="Hiperligação" xfId="1717" builtinId="8" hidden="1"/>
    <cellStyle name="Hiperligação" xfId="1719" builtinId="8" hidden="1"/>
    <cellStyle name="Hiperligação" xfId="1721" builtinId="8" hidden="1"/>
    <cellStyle name="Hiperligação" xfId="1723" builtinId="8" hidden="1"/>
    <cellStyle name="Hiperligação" xfId="1725" builtinId="8" hidden="1"/>
    <cellStyle name="Hiperligação" xfId="1727" builtinId="8" hidden="1"/>
    <cellStyle name="Hiperligação" xfId="1729" builtinId="8" hidden="1"/>
    <cellStyle name="Hiperligação" xfId="1731" builtinId="8" hidden="1"/>
    <cellStyle name="Hiperligação" xfId="1733" builtinId="8" hidden="1"/>
    <cellStyle name="Hiperligação" xfId="1735" builtinId="8" hidden="1"/>
    <cellStyle name="Hiperligação" xfId="1737" builtinId="8" hidden="1"/>
    <cellStyle name="Hiperligação" xfId="1739" builtinId="8" hidden="1"/>
    <cellStyle name="Hiperligação" xfId="1741" builtinId="8" hidden="1"/>
    <cellStyle name="Hiperligação" xfId="1743" builtinId="8" hidden="1"/>
    <cellStyle name="Hiperligação" xfId="1745" builtinId="8" hidden="1"/>
    <cellStyle name="Hiperligação" xfId="1747" builtinId="8" hidden="1"/>
    <cellStyle name="Hiperligação" xfId="1749" builtinId="8" hidden="1"/>
    <cellStyle name="Hiperligação" xfId="1751" builtinId="8" hidden="1"/>
    <cellStyle name="Hiperligação" xfId="1753" builtinId="8" hidden="1"/>
    <cellStyle name="Hiperligação" xfId="1755" builtinId="8" hidden="1"/>
    <cellStyle name="Hiperligação" xfId="1757" builtinId="8" hidden="1"/>
    <cellStyle name="Hiperligação" xfId="1759" builtinId="8" hidden="1"/>
    <cellStyle name="Hiperligação" xfId="1761" builtinId="8" hidden="1"/>
    <cellStyle name="Hiperligação" xfId="1763" builtinId="8" hidden="1"/>
    <cellStyle name="Hiperligação" xfId="1765" builtinId="8" hidden="1"/>
    <cellStyle name="Hiperligação" xfId="1767" builtinId="8" hidden="1"/>
    <cellStyle name="Hiperligação" xfId="1769" builtinId="8" hidden="1"/>
    <cellStyle name="Hiperligação" xfId="1771" builtinId="8" hidden="1"/>
    <cellStyle name="Hiperligação" xfId="1773" builtinId="8" hidden="1"/>
    <cellStyle name="Hiperligação" xfId="1775" builtinId="8" hidden="1"/>
    <cellStyle name="Hiperligação" xfId="1777" builtinId="8" hidden="1"/>
    <cellStyle name="Hiperligação" xfId="1779" builtinId="8" hidden="1"/>
    <cellStyle name="Hiperligação" xfId="1781" builtinId="8" hidden="1"/>
    <cellStyle name="Hiperligação" xfId="1783" builtinId="8" hidden="1"/>
    <cellStyle name="Hiperligação" xfId="1785" builtinId="8" hidden="1"/>
    <cellStyle name="Hiperligação" xfId="1787" builtinId="8" hidden="1"/>
    <cellStyle name="Hiperligação" xfId="1789" builtinId="8" hidden="1"/>
    <cellStyle name="Hiperligação" xfId="1791" builtinId="8" hidden="1"/>
    <cellStyle name="Hiperligação" xfId="1793" builtinId="8" hidden="1"/>
    <cellStyle name="Hiperligação" xfId="1795" builtinId="8" hidden="1"/>
    <cellStyle name="Hiperligação" xfId="1797" builtinId="8" hidden="1"/>
    <cellStyle name="Hiperligação Visitada" xfId="6" builtinId="9" hidden="1"/>
    <cellStyle name="Hiperligação Visitada" xfId="8" builtinId="9" hidden="1"/>
    <cellStyle name="Hiperligação Visitada" xfId="10" builtinId="9" hidden="1"/>
    <cellStyle name="Hiperligação Visitada" xfId="12" builtinId="9" hidden="1"/>
    <cellStyle name="Hiperligação Visitada" xfId="14" builtinId="9" hidden="1"/>
    <cellStyle name="Hiperligação Visitada" xfId="16" builtinId="9" hidden="1"/>
    <cellStyle name="Hiperligação Visitada" xfId="18" builtinId="9" hidden="1"/>
    <cellStyle name="Hiperligação Visitada" xfId="20" builtinId="9" hidden="1"/>
    <cellStyle name="Hiperligação Visitada" xfId="22" builtinId="9" hidden="1"/>
    <cellStyle name="Hiperligação Visitada" xfId="24" builtinId="9" hidden="1"/>
    <cellStyle name="Hiperligação Visitada" xfId="26" builtinId="9" hidden="1"/>
    <cellStyle name="Hiperligação Visitada" xfId="28" builtinId="9" hidden="1"/>
    <cellStyle name="Hiperligação Visitada" xfId="30" builtinId="9" hidden="1"/>
    <cellStyle name="Hiperligação Visitada" xfId="32" builtinId="9" hidden="1"/>
    <cellStyle name="Hiperligação Visitada" xfId="34" builtinId="9" hidden="1"/>
    <cellStyle name="Hiperligação Visitada" xfId="36" builtinId="9" hidden="1"/>
    <cellStyle name="Hiperligação Visitada" xfId="38" builtinId="9" hidden="1"/>
    <cellStyle name="Hiperligação Visitada" xfId="40" builtinId="9" hidden="1"/>
    <cellStyle name="Hiperligação Visitada" xfId="42" builtinId="9" hidden="1"/>
    <cellStyle name="Hiperligação Visitada" xfId="44" builtinId="9" hidden="1"/>
    <cellStyle name="Hiperligação Visitada" xfId="46" builtinId="9" hidden="1"/>
    <cellStyle name="Hiperligação Visitada" xfId="48" builtinId="9" hidden="1"/>
    <cellStyle name="Hiperligação Visitada" xfId="50" builtinId="9" hidden="1"/>
    <cellStyle name="Hiperligação Visitada" xfId="52" builtinId="9" hidden="1"/>
    <cellStyle name="Hiperligação Visitada" xfId="54" builtinId="9" hidden="1"/>
    <cellStyle name="Hiperligação Visitada" xfId="56" builtinId="9" hidden="1"/>
    <cellStyle name="Hiperligação Visitada" xfId="58" builtinId="9" hidden="1"/>
    <cellStyle name="Hiperligação Visitada" xfId="60" builtinId="9" hidden="1"/>
    <cellStyle name="Hiperligação Visitada" xfId="62" builtinId="9" hidden="1"/>
    <cellStyle name="Hiperligação Visitada" xfId="64" builtinId="9" hidden="1"/>
    <cellStyle name="Hiperligação Visitada" xfId="66" builtinId="9" hidden="1"/>
    <cellStyle name="Hiperligação Visitada" xfId="68" builtinId="9" hidden="1"/>
    <cellStyle name="Hiperligação Visitada" xfId="70" builtinId="9" hidden="1"/>
    <cellStyle name="Hiperligação Visitada" xfId="72" builtinId="9" hidden="1"/>
    <cellStyle name="Hiperligação Visitada" xfId="74" builtinId="9" hidden="1"/>
    <cellStyle name="Hiperligação Visitada" xfId="76" builtinId="9" hidden="1"/>
    <cellStyle name="Hiperligação Visitada" xfId="78" builtinId="9" hidden="1"/>
    <cellStyle name="Hiperligação Visitada" xfId="80" builtinId="9" hidden="1"/>
    <cellStyle name="Hiperligação Visitada" xfId="82" builtinId="9" hidden="1"/>
    <cellStyle name="Hiperligação Visitada" xfId="84" builtinId="9" hidden="1"/>
    <cellStyle name="Hiperligação Visitada" xfId="86" builtinId="9" hidden="1"/>
    <cellStyle name="Hiperligação Visitada" xfId="88" builtinId="9" hidden="1"/>
    <cellStyle name="Hiperligação Visitada" xfId="90" builtinId="9" hidden="1"/>
    <cellStyle name="Hiperligação Visitada" xfId="92" builtinId="9" hidden="1"/>
    <cellStyle name="Hiperligação Visitada" xfId="94" builtinId="9" hidden="1"/>
    <cellStyle name="Hiperligação Visitada" xfId="96" builtinId="9" hidden="1"/>
    <cellStyle name="Hiperligação Visitada" xfId="98" builtinId="9" hidden="1"/>
    <cellStyle name="Hiperligação Visitada" xfId="100" builtinId="9" hidden="1"/>
    <cellStyle name="Hiperligação Visitada" xfId="102" builtinId="9" hidden="1"/>
    <cellStyle name="Hiperligação Visitada" xfId="104" builtinId="9" hidden="1"/>
    <cellStyle name="Hiperligação Visitada" xfId="106" builtinId="9" hidden="1"/>
    <cellStyle name="Hiperligação Visitada" xfId="108" builtinId="9" hidden="1"/>
    <cellStyle name="Hiperligação Visitada" xfId="110" builtinId="9" hidden="1"/>
    <cellStyle name="Hiperligação Visitada" xfId="112" builtinId="9" hidden="1"/>
    <cellStyle name="Hiperligação Visitada" xfId="114" builtinId="9" hidden="1"/>
    <cellStyle name="Hiperligação Visitada" xfId="116" builtinId="9" hidden="1"/>
    <cellStyle name="Hiperligação Visitada" xfId="118" builtinId="9" hidden="1"/>
    <cellStyle name="Hiperligação Visitada" xfId="120" builtinId="9" hidden="1"/>
    <cellStyle name="Hiperligação Visitada" xfId="122" builtinId="9" hidden="1"/>
    <cellStyle name="Hiperligação Visitada" xfId="124" builtinId="9" hidden="1"/>
    <cellStyle name="Hiperligação Visitada" xfId="126" builtinId="9" hidden="1"/>
    <cellStyle name="Hiperligação Visitada" xfId="128" builtinId="9" hidden="1"/>
    <cellStyle name="Hiperligação Visitada" xfId="130" builtinId="9" hidden="1"/>
    <cellStyle name="Hiperligação Visitada" xfId="132" builtinId="9" hidden="1"/>
    <cellStyle name="Hiperligação Visitada" xfId="134" builtinId="9" hidden="1"/>
    <cellStyle name="Hiperligação Visitada" xfId="136" builtinId="9" hidden="1"/>
    <cellStyle name="Hiperligação Visitada" xfId="138" builtinId="9" hidden="1"/>
    <cellStyle name="Hiperligação Visitada" xfId="140" builtinId="9" hidden="1"/>
    <cellStyle name="Hiperligação Visitada" xfId="142" builtinId="9" hidden="1"/>
    <cellStyle name="Hiperligação Visitada" xfId="144" builtinId="9" hidden="1"/>
    <cellStyle name="Hiperligação Visitada" xfId="146" builtinId="9" hidden="1"/>
    <cellStyle name="Hiperligação Visitada" xfId="148" builtinId="9" hidden="1"/>
    <cellStyle name="Hiperligação Visitada" xfId="150" builtinId="9" hidden="1"/>
    <cellStyle name="Hiperligação Visitada" xfId="152" builtinId="9" hidden="1"/>
    <cellStyle name="Hiperligação Visitada" xfId="154" builtinId="9" hidden="1"/>
    <cellStyle name="Hiperligação Visitada" xfId="156" builtinId="9" hidden="1"/>
    <cellStyle name="Hiperligação Visitada" xfId="158" builtinId="9" hidden="1"/>
    <cellStyle name="Hiperligação Visitada" xfId="160" builtinId="9" hidden="1"/>
    <cellStyle name="Hiperligação Visitada" xfId="162" builtinId="9" hidden="1"/>
    <cellStyle name="Hiperligação Visitada" xfId="164" builtinId="9" hidden="1"/>
    <cellStyle name="Hiperligação Visitada" xfId="166" builtinId="9" hidden="1"/>
    <cellStyle name="Hiperligação Visitada" xfId="168" builtinId="9" hidden="1"/>
    <cellStyle name="Hiperligação Visitada" xfId="170" builtinId="9" hidden="1"/>
    <cellStyle name="Hiperligação Visitada" xfId="172" builtinId="9" hidden="1"/>
    <cellStyle name="Hiperligação Visitada" xfId="174" builtinId="9" hidden="1"/>
    <cellStyle name="Hiperligação Visitada" xfId="176" builtinId="9" hidden="1"/>
    <cellStyle name="Hiperligação Visitada" xfId="178" builtinId="9" hidden="1"/>
    <cellStyle name="Hiperligação Visitada" xfId="180" builtinId="9" hidden="1"/>
    <cellStyle name="Hiperligação Visitada" xfId="182" builtinId="9" hidden="1"/>
    <cellStyle name="Hiperligação Visitada" xfId="184" builtinId="9" hidden="1"/>
    <cellStyle name="Hiperligação Visitada" xfId="186" builtinId="9" hidden="1"/>
    <cellStyle name="Hiperligação Visitada" xfId="188" builtinId="9" hidden="1"/>
    <cellStyle name="Hiperligação Visitada" xfId="190" builtinId="9" hidden="1"/>
    <cellStyle name="Hiperligação Visitada" xfId="192" builtinId="9" hidden="1"/>
    <cellStyle name="Hiperligação Visitada" xfId="194" builtinId="9" hidden="1"/>
    <cellStyle name="Hiperligação Visitada" xfId="196" builtinId="9" hidden="1"/>
    <cellStyle name="Hiperligação Visitada" xfId="198" builtinId="9" hidden="1"/>
    <cellStyle name="Hiperligação Visitada" xfId="200" builtinId="9" hidden="1"/>
    <cellStyle name="Hiperligação Visitada" xfId="202" builtinId="9" hidden="1"/>
    <cellStyle name="Hiperligação Visitada" xfId="204" builtinId="9" hidden="1"/>
    <cellStyle name="Hiperligação Visitada" xfId="206" builtinId="9" hidden="1"/>
    <cellStyle name="Hiperligação Visitada" xfId="208" builtinId="9" hidden="1"/>
    <cellStyle name="Hiperligação Visitada" xfId="210" builtinId="9" hidden="1"/>
    <cellStyle name="Hiperligação Visitada" xfId="212" builtinId="9" hidden="1"/>
    <cellStyle name="Hiperligação Visitada" xfId="214" builtinId="9" hidden="1"/>
    <cellStyle name="Hiperligação Visitada" xfId="216" builtinId="9" hidden="1"/>
    <cellStyle name="Hiperligação Visitada" xfId="218" builtinId="9" hidden="1"/>
    <cellStyle name="Hiperligação Visitada" xfId="220" builtinId="9" hidden="1"/>
    <cellStyle name="Hiperligação Visitada" xfId="222" builtinId="9" hidden="1"/>
    <cellStyle name="Hiperligação Visitada" xfId="224" builtinId="9" hidden="1"/>
    <cellStyle name="Hiperligação Visitada" xfId="226" builtinId="9" hidden="1"/>
    <cellStyle name="Hiperligação Visitada" xfId="228" builtinId="9" hidden="1"/>
    <cellStyle name="Hiperligação Visitada" xfId="230" builtinId="9" hidden="1"/>
    <cellStyle name="Hiperligação Visitada" xfId="232" builtinId="9" hidden="1"/>
    <cellStyle name="Hiperligação Visitada" xfId="234" builtinId="9" hidden="1"/>
    <cellStyle name="Hiperligação Visitada" xfId="236" builtinId="9" hidden="1"/>
    <cellStyle name="Hiperligação Visitada" xfId="238" builtinId="9" hidden="1"/>
    <cellStyle name="Hiperligação Visitada" xfId="240" builtinId="9" hidden="1"/>
    <cellStyle name="Hiperligação Visitada" xfId="242" builtinId="9" hidden="1"/>
    <cellStyle name="Hiperligação Visitada" xfId="244" builtinId="9" hidden="1"/>
    <cellStyle name="Hiperligação Visitada" xfId="246" builtinId="9" hidden="1"/>
    <cellStyle name="Hiperligação Visitada" xfId="248" builtinId="9" hidden="1"/>
    <cellStyle name="Hiperligação Visitada" xfId="250" builtinId="9" hidden="1"/>
    <cellStyle name="Hiperligação Visitada" xfId="252" builtinId="9" hidden="1"/>
    <cellStyle name="Hiperligação Visitada" xfId="254" builtinId="9" hidden="1"/>
    <cellStyle name="Hiperligação Visitada" xfId="256" builtinId="9" hidden="1"/>
    <cellStyle name="Hiperligação Visitada" xfId="258" builtinId="9" hidden="1"/>
    <cellStyle name="Hiperligação Visitada" xfId="260" builtinId="9" hidden="1"/>
    <cellStyle name="Hiperligação Visitada" xfId="262" builtinId="9" hidden="1"/>
    <cellStyle name="Hiperligação Visitada" xfId="264" builtinId="9" hidden="1"/>
    <cellStyle name="Hiperligação Visitada" xfId="266" builtinId="9" hidden="1"/>
    <cellStyle name="Hiperligação Visitada" xfId="268" builtinId="9" hidden="1"/>
    <cellStyle name="Hiperligação Visitada" xfId="270" builtinId="9" hidden="1"/>
    <cellStyle name="Hiperligação Visitada" xfId="272" builtinId="9" hidden="1"/>
    <cellStyle name="Hiperligação Visitada" xfId="274" builtinId="9" hidden="1"/>
    <cellStyle name="Hiperligação Visitada" xfId="276" builtinId="9" hidden="1"/>
    <cellStyle name="Hiperligação Visitada" xfId="278" builtinId="9" hidden="1"/>
    <cellStyle name="Hiperligação Visitada" xfId="280" builtinId="9" hidden="1"/>
    <cellStyle name="Hiperligação Visitada" xfId="282" builtinId="9" hidden="1"/>
    <cellStyle name="Hiperligação Visitada" xfId="284" builtinId="9" hidden="1"/>
    <cellStyle name="Hiperligação Visitada" xfId="286" builtinId="9" hidden="1"/>
    <cellStyle name="Hiperligação Visitada" xfId="288" builtinId="9" hidden="1"/>
    <cellStyle name="Hiperligação Visitada" xfId="290" builtinId="9" hidden="1"/>
    <cellStyle name="Hiperligação Visitada" xfId="292" builtinId="9" hidden="1"/>
    <cellStyle name="Hiperligação Visitada" xfId="294" builtinId="9" hidden="1"/>
    <cellStyle name="Hiperligação Visitada" xfId="296" builtinId="9" hidden="1"/>
    <cellStyle name="Hiperligação Visitada" xfId="298" builtinId="9" hidden="1"/>
    <cellStyle name="Hiperligação Visitada" xfId="300" builtinId="9" hidden="1"/>
    <cellStyle name="Hiperligação Visitada" xfId="302" builtinId="9" hidden="1"/>
    <cellStyle name="Hiperligação Visitada" xfId="304" builtinId="9" hidden="1"/>
    <cellStyle name="Hiperligação Visitada" xfId="306" builtinId="9" hidden="1"/>
    <cellStyle name="Hiperligação Visitada" xfId="308" builtinId="9" hidden="1"/>
    <cellStyle name="Hiperligação Visitada" xfId="310" builtinId="9" hidden="1"/>
    <cellStyle name="Hiperligação Visitada" xfId="312" builtinId="9" hidden="1"/>
    <cellStyle name="Hiperligação Visitada" xfId="314" builtinId="9" hidden="1"/>
    <cellStyle name="Hiperligação Visitada" xfId="316" builtinId="9" hidden="1"/>
    <cellStyle name="Hiperligação Visitada" xfId="318" builtinId="9" hidden="1"/>
    <cellStyle name="Hiperligação Visitada" xfId="320" builtinId="9" hidden="1"/>
    <cellStyle name="Hiperligação Visitada" xfId="322" builtinId="9" hidden="1"/>
    <cellStyle name="Hiperligação Visitada" xfId="324" builtinId="9" hidden="1"/>
    <cellStyle name="Hiperligação Visitada" xfId="326" builtinId="9" hidden="1"/>
    <cellStyle name="Hiperligação Visitada" xfId="328" builtinId="9" hidden="1"/>
    <cellStyle name="Hiperligação Visitada" xfId="330" builtinId="9" hidden="1"/>
    <cellStyle name="Hiperligação Visitada" xfId="332" builtinId="9" hidden="1"/>
    <cellStyle name="Hiperligação Visitada" xfId="334" builtinId="9" hidden="1"/>
    <cellStyle name="Hiperligação Visitada" xfId="336" builtinId="9" hidden="1"/>
    <cellStyle name="Hiperligação Visitada" xfId="338" builtinId="9" hidden="1"/>
    <cellStyle name="Hiperligação Visitada" xfId="340" builtinId="9" hidden="1"/>
    <cellStyle name="Hiperligação Visitada" xfId="342" builtinId="9" hidden="1"/>
    <cellStyle name="Hiperligação Visitada" xfId="344" builtinId="9" hidden="1"/>
    <cellStyle name="Hiperligação Visitada" xfId="346" builtinId="9" hidden="1"/>
    <cellStyle name="Hiperligação Visitada" xfId="348" builtinId="9" hidden="1"/>
    <cellStyle name="Hiperligação Visitada" xfId="350" builtinId="9" hidden="1"/>
    <cellStyle name="Hiperligação Visitada" xfId="352" builtinId="9" hidden="1"/>
    <cellStyle name="Hiperligação Visitada" xfId="354" builtinId="9" hidden="1"/>
    <cellStyle name="Hiperligação Visitada" xfId="356" builtinId="9" hidden="1"/>
    <cellStyle name="Hiperligação Visitada" xfId="358" builtinId="9" hidden="1"/>
    <cellStyle name="Hiperligação Visitada" xfId="360" builtinId="9" hidden="1"/>
    <cellStyle name="Hiperligação Visitada" xfId="362" builtinId="9" hidden="1"/>
    <cellStyle name="Hiperligação Visitada" xfId="364" builtinId="9" hidden="1"/>
    <cellStyle name="Hiperligação Visitada" xfId="366" builtinId="9" hidden="1"/>
    <cellStyle name="Hiperligação Visitada" xfId="368" builtinId="9" hidden="1"/>
    <cellStyle name="Hiperligação Visitada" xfId="370" builtinId="9" hidden="1"/>
    <cellStyle name="Hiperligação Visitada" xfId="372" builtinId="9" hidden="1"/>
    <cellStyle name="Hiperligação Visitada" xfId="374" builtinId="9" hidden="1"/>
    <cellStyle name="Hiperligação Visitada" xfId="376" builtinId="9" hidden="1"/>
    <cellStyle name="Hiperligação Visitada" xfId="378" builtinId="9" hidden="1"/>
    <cellStyle name="Hiperligação Visitada" xfId="380" builtinId="9" hidden="1"/>
    <cellStyle name="Hiperligação Visitada" xfId="382" builtinId="9" hidden="1"/>
    <cellStyle name="Hiperligação Visitada" xfId="384" builtinId="9" hidden="1"/>
    <cellStyle name="Hiperligação Visitada" xfId="386" builtinId="9" hidden="1"/>
    <cellStyle name="Hiperligação Visitada" xfId="388" builtinId="9" hidden="1"/>
    <cellStyle name="Hiperligação Visitada" xfId="390" builtinId="9" hidden="1"/>
    <cellStyle name="Hiperligação Visitada" xfId="392" builtinId="9" hidden="1"/>
    <cellStyle name="Hiperligação Visitada" xfId="394" builtinId="9" hidden="1"/>
    <cellStyle name="Hiperligação Visitada" xfId="396" builtinId="9" hidden="1"/>
    <cellStyle name="Hiperligação Visitada" xfId="398" builtinId="9" hidden="1"/>
    <cellStyle name="Hiperligação Visitada" xfId="400" builtinId="9" hidden="1"/>
    <cellStyle name="Hiperligação Visitada" xfId="402" builtinId="9" hidden="1"/>
    <cellStyle name="Hiperligação Visitada" xfId="404" builtinId="9" hidden="1"/>
    <cellStyle name="Hiperligação Visitada" xfId="406" builtinId="9" hidden="1"/>
    <cellStyle name="Hiperligação Visitada" xfId="408" builtinId="9" hidden="1"/>
    <cellStyle name="Hiperligação Visitada" xfId="410" builtinId="9" hidden="1"/>
    <cellStyle name="Hiperligação Visitada" xfId="412" builtinId="9" hidden="1"/>
    <cellStyle name="Hiperligação Visitada" xfId="414" builtinId="9" hidden="1"/>
    <cellStyle name="Hiperligação Visitada" xfId="416" builtinId="9" hidden="1"/>
    <cellStyle name="Hiperligação Visitada" xfId="418" builtinId="9" hidden="1"/>
    <cellStyle name="Hiperligação Visitada" xfId="420" builtinId="9" hidden="1"/>
    <cellStyle name="Hiperligação Visitada" xfId="422" builtinId="9" hidden="1"/>
    <cellStyle name="Hiperligação Visitada" xfId="424" builtinId="9" hidden="1"/>
    <cellStyle name="Hiperligação Visitada" xfId="426" builtinId="9" hidden="1"/>
    <cellStyle name="Hiperligação Visitada" xfId="428" builtinId="9" hidden="1"/>
    <cellStyle name="Hiperligação Visitada" xfId="430" builtinId="9" hidden="1"/>
    <cellStyle name="Hiperligação Visitada" xfId="432" builtinId="9" hidden="1"/>
    <cellStyle name="Hiperligação Visitada" xfId="434" builtinId="9" hidden="1"/>
    <cellStyle name="Hiperligação Visitada" xfId="436" builtinId="9" hidden="1"/>
    <cellStyle name="Hiperligação Visitada" xfId="438" builtinId="9" hidden="1"/>
    <cellStyle name="Hiperligação Visitada" xfId="440" builtinId="9" hidden="1"/>
    <cellStyle name="Hiperligação Visitada" xfId="442" builtinId="9" hidden="1"/>
    <cellStyle name="Hiperligação Visitada" xfId="444" builtinId="9" hidden="1"/>
    <cellStyle name="Hiperligação Visitada" xfId="446" builtinId="9" hidden="1"/>
    <cellStyle name="Hiperligação Visitada" xfId="448" builtinId="9" hidden="1"/>
    <cellStyle name="Hiperligação Visitada" xfId="450" builtinId="9" hidden="1"/>
    <cellStyle name="Hiperligação Visitada" xfId="452" builtinId="9" hidden="1"/>
    <cellStyle name="Hiperligação Visitada" xfId="454" builtinId="9" hidden="1"/>
    <cellStyle name="Hiperligação Visitada" xfId="456" builtinId="9" hidden="1"/>
    <cellStyle name="Hiperligação Visitada" xfId="458" builtinId="9" hidden="1"/>
    <cellStyle name="Hiperligação Visitada" xfId="460" builtinId="9" hidden="1"/>
    <cellStyle name="Hiperligação Visitada" xfId="462" builtinId="9" hidden="1"/>
    <cellStyle name="Hiperligação Visitada" xfId="464" builtinId="9" hidden="1"/>
    <cellStyle name="Hiperligação Visitada" xfId="466" builtinId="9" hidden="1"/>
    <cellStyle name="Hiperligação Visitada" xfId="468" builtinId="9" hidden="1"/>
    <cellStyle name="Hiperligação Visitada" xfId="470" builtinId="9" hidden="1"/>
    <cellStyle name="Hiperligação Visitada" xfId="472" builtinId="9" hidden="1"/>
    <cellStyle name="Hiperligação Visitada" xfId="474" builtinId="9" hidden="1"/>
    <cellStyle name="Hiperligação Visitada" xfId="476" builtinId="9" hidden="1"/>
    <cellStyle name="Hiperligação Visitada" xfId="478" builtinId="9" hidden="1"/>
    <cellStyle name="Hiperligação Visitada" xfId="480" builtinId="9" hidden="1"/>
    <cellStyle name="Hiperligação Visitada" xfId="482" builtinId="9" hidden="1"/>
    <cellStyle name="Hiperligação Visitada" xfId="484" builtinId="9" hidden="1"/>
    <cellStyle name="Hiperligação Visitada" xfId="486" builtinId="9" hidden="1"/>
    <cellStyle name="Hiperligação Visitada" xfId="488" builtinId="9" hidden="1"/>
    <cellStyle name="Hiperligação Visitada" xfId="490" builtinId="9" hidden="1"/>
    <cellStyle name="Hiperligação Visitada" xfId="492" builtinId="9" hidden="1"/>
    <cellStyle name="Hiperligação Visitada" xfId="494" builtinId="9" hidden="1"/>
    <cellStyle name="Hiperligação Visitada" xfId="496" builtinId="9" hidden="1"/>
    <cellStyle name="Hiperligação Visitada" xfId="498" builtinId="9" hidden="1"/>
    <cellStyle name="Hiperligação Visitada" xfId="500" builtinId="9" hidden="1"/>
    <cellStyle name="Hiperligação Visitada" xfId="502" builtinId="9" hidden="1"/>
    <cellStyle name="Hiperligação Visitada" xfId="504" builtinId="9" hidden="1"/>
    <cellStyle name="Hiperligação Visitada" xfId="506" builtinId="9" hidden="1"/>
    <cellStyle name="Hiperligação Visitada" xfId="508" builtinId="9" hidden="1"/>
    <cellStyle name="Hiperligação Visitada" xfId="510" builtinId="9" hidden="1"/>
    <cellStyle name="Hiperligação Visitada" xfId="512" builtinId="9" hidden="1"/>
    <cellStyle name="Hiperligação Visitada" xfId="514" builtinId="9" hidden="1"/>
    <cellStyle name="Hiperligação Visitada" xfId="516" builtinId="9" hidden="1"/>
    <cellStyle name="Hiperligação Visitada" xfId="518" builtinId="9" hidden="1"/>
    <cellStyle name="Hiperligação Visitada" xfId="520" builtinId="9" hidden="1"/>
    <cellStyle name="Hiperligação Visitada" xfId="522" builtinId="9" hidden="1"/>
    <cellStyle name="Hiperligação Visitada" xfId="524" builtinId="9" hidden="1"/>
    <cellStyle name="Hiperligação Visitada" xfId="526" builtinId="9" hidden="1"/>
    <cellStyle name="Hiperligação Visitada" xfId="528" builtinId="9" hidden="1"/>
    <cellStyle name="Hiperligação Visitada" xfId="530" builtinId="9" hidden="1"/>
    <cellStyle name="Hiperligação Visitada" xfId="532" builtinId="9" hidden="1"/>
    <cellStyle name="Hiperligação Visitada" xfId="534" builtinId="9" hidden="1"/>
    <cellStyle name="Hiperligação Visitada" xfId="536" builtinId="9" hidden="1"/>
    <cellStyle name="Hiperligação Visitada" xfId="538" builtinId="9" hidden="1"/>
    <cellStyle name="Hiperligação Visitada" xfId="540" builtinId="9" hidden="1"/>
    <cellStyle name="Hiperligação Visitada" xfId="542" builtinId="9" hidden="1"/>
    <cellStyle name="Hiperligação Visitada" xfId="544" builtinId="9" hidden="1"/>
    <cellStyle name="Hiperligação Visitada" xfId="546" builtinId="9" hidden="1"/>
    <cellStyle name="Hiperligação Visitada" xfId="548" builtinId="9" hidden="1"/>
    <cellStyle name="Hiperligação Visitada" xfId="550" builtinId="9" hidden="1"/>
    <cellStyle name="Hiperligação Visitada" xfId="552" builtinId="9" hidden="1"/>
    <cellStyle name="Hiperligação Visitada" xfId="554" builtinId="9" hidden="1"/>
    <cellStyle name="Hiperligação Visitada" xfId="556" builtinId="9" hidden="1"/>
    <cellStyle name="Hiperligação Visitada" xfId="558" builtinId="9" hidden="1"/>
    <cellStyle name="Hiperligação Visitada" xfId="560" builtinId="9" hidden="1"/>
    <cellStyle name="Hiperligação Visitada" xfId="562" builtinId="9" hidden="1"/>
    <cellStyle name="Hiperligação Visitada" xfId="564" builtinId="9" hidden="1"/>
    <cellStyle name="Hiperligação Visitada" xfId="566" builtinId="9" hidden="1"/>
    <cellStyle name="Hiperligação Visitada" xfId="568" builtinId="9" hidden="1"/>
    <cellStyle name="Hiperligação Visitada" xfId="570" builtinId="9" hidden="1"/>
    <cellStyle name="Hiperligação Visitada" xfId="572" builtinId="9" hidden="1"/>
    <cellStyle name="Hiperligação Visitada" xfId="574" builtinId="9" hidden="1"/>
    <cellStyle name="Hiperligação Visitada" xfId="576" builtinId="9" hidden="1"/>
    <cellStyle name="Hiperligação Visitada" xfId="578" builtinId="9" hidden="1"/>
    <cellStyle name="Hiperligação Visitada" xfId="580" builtinId="9" hidden="1"/>
    <cellStyle name="Hiperligação Visitada" xfId="582" builtinId="9" hidden="1"/>
    <cellStyle name="Hiperligação Visitada" xfId="584" builtinId="9" hidden="1"/>
    <cellStyle name="Hiperligação Visitada" xfId="586" builtinId="9" hidden="1"/>
    <cellStyle name="Hiperligação Visitada" xfId="588" builtinId="9" hidden="1"/>
    <cellStyle name="Hiperligação Visitada" xfId="590" builtinId="9" hidden="1"/>
    <cellStyle name="Hiperligação Visitada" xfId="592" builtinId="9" hidden="1"/>
    <cellStyle name="Hiperligação Visitada" xfId="594" builtinId="9" hidden="1"/>
    <cellStyle name="Hiperligação Visitada" xfId="596" builtinId="9" hidden="1"/>
    <cellStyle name="Hiperligação Visitada" xfId="598" builtinId="9" hidden="1"/>
    <cellStyle name="Hiperligação Visitada" xfId="600" builtinId="9" hidden="1"/>
    <cellStyle name="Hiperligação Visitada" xfId="602" builtinId="9" hidden="1"/>
    <cellStyle name="Hiperligação Visitada" xfId="604" builtinId="9" hidden="1"/>
    <cellStyle name="Hiperligação Visitada" xfId="606" builtinId="9" hidden="1"/>
    <cellStyle name="Hiperligação Visitada" xfId="608" builtinId="9" hidden="1"/>
    <cellStyle name="Hiperligação Visitada" xfId="610" builtinId="9" hidden="1"/>
    <cellStyle name="Hiperligação Visitada" xfId="612" builtinId="9" hidden="1"/>
    <cellStyle name="Hiperligação Visitada" xfId="614" builtinId="9" hidden="1"/>
    <cellStyle name="Hiperligação Visitada" xfId="616" builtinId="9" hidden="1"/>
    <cellStyle name="Hiperligação Visitada" xfId="618" builtinId="9" hidden="1"/>
    <cellStyle name="Hiperligação Visitada" xfId="620" builtinId="9" hidden="1"/>
    <cellStyle name="Hiperligação Visitada" xfId="622" builtinId="9" hidden="1"/>
    <cellStyle name="Hiperligação Visitada" xfId="624" builtinId="9" hidden="1"/>
    <cellStyle name="Hiperligação Visitada" xfId="626" builtinId="9" hidden="1"/>
    <cellStyle name="Hiperligação Visitada" xfId="628" builtinId="9" hidden="1"/>
    <cellStyle name="Hiperligação Visitada" xfId="630" builtinId="9" hidden="1"/>
    <cellStyle name="Hiperligação Visitada" xfId="632" builtinId="9" hidden="1"/>
    <cellStyle name="Hiperligação Visitada" xfId="634" builtinId="9" hidden="1"/>
    <cellStyle name="Hiperligação Visitada" xfId="636" builtinId="9" hidden="1"/>
    <cellStyle name="Hiperligação Visitada" xfId="638" builtinId="9" hidden="1"/>
    <cellStyle name="Hiperligação Visitada" xfId="640" builtinId="9" hidden="1"/>
    <cellStyle name="Hiperligação Visitada" xfId="642" builtinId="9" hidden="1"/>
    <cellStyle name="Hiperligação Visitada" xfId="644" builtinId="9" hidden="1"/>
    <cellStyle name="Hiperligação Visitada" xfId="646" builtinId="9" hidden="1"/>
    <cellStyle name="Hiperligação Visitada" xfId="648" builtinId="9" hidden="1"/>
    <cellStyle name="Hiperligação Visitada" xfId="650" builtinId="9" hidden="1"/>
    <cellStyle name="Hiperligação Visitada" xfId="652" builtinId="9" hidden="1"/>
    <cellStyle name="Hiperligação Visitada" xfId="654" builtinId="9" hidden="1"/>
    <cellStyle name="Hiperligação Visitada" xfId="656" builtinId="9" hidden="1"/>
    <cellStyle name="Hiperligação Visitada" xfId="658" builtinId="9" hidden="1"/>
    <cellStyle name="Hiperligação Visitada" xfId="660" builtinId="9" hidden="1"/>
    <cellStyle name="Hiperligação Visitada" xfId="662" builtinId="9" hidden="1"/>
    <cellStyle name="Hiperligação Visitada" xfId="664" builtinId="9" hidden="1"/>
    <cellStyle name="Hiperligação Visitada" xfId="666" builtinId="9" hidden="1"/>
    <cellStyle name="Hiperligação Visitada" xfId="668" builtinId="9" hidden="1"/>
    <cellStyle name="Hiperligação Visitada" xfId="670" builtinId="9" hidden="1"/>
    <cellStyle name="Hiperligação Visitada" xfId="672" builtinId="9" hidden="1"/>
    <cellStyle name="Hiperligação Visitada" xfId="674" builtinId="9" hidden="1"/>
    <cellStyle name="Hiperligação Visitada" xfId="676" builtinId="9" hidden="1"/>
    <cellStyle name="Hiperligação Visitada" xfId="678" builtinId="9" hidden="1"/>
    <cellStyle name="Hiperligação Visitada" xfId="680" builtinId="9" hidden="1"/>
    <cellStyle name="Hiperligação Visitada" xfId="682" builtinId="9" hidden="1"/>
    <cellStyle name="Hiperligação Visitada" xfId="684" builtinId="9" hidden="1"/>
    <cellStyle name="Hiperligação Visitada" xfId="686" builtinId="9" hidden="1"/>
    <cellStyle name="Hiperligação Visitada" xfId="688" builtinId="9" hidden="1"/>
    <cellStyle name="Hiperligação Visitada" xfId="690" builtinId="9" hidden="1"/>
    <cellStyle name="Hiperligação Visitada" xfId="692" builtinId="9" hidden="1"/>
    <cellStyle name="Hiperligação Visitada" xfId="694" builtinId="9" hidden="1"/>
    <cellStyle name="Hiperligação Visitada" xfId="696" builtinId="9" hidden="1"/>
    <cellStyle name="Hiperligação Visitada" xfId="698" builtinId="9" hidden="1"/>
    <cellStyle name="Hiperligação Visitada" xfId="700" builtinId="9" hidden="1"/>
    <cellStyle name="Hiperligação Visitada" xfId="702" builtinId="9" hidden="1"/>
    <cellStyle name="Hiperligação Visitada" xfId="704" builtinId="9" hidden="1"/>
    <cellStyle name="Hiperligação Visitada" xfId="706" builtinId="9" hidden="1"/>
    <cellStyle name="Hiperligação Visitada" xfId="708" builtinId="9" hidden="1"/>
    <cellStyle name="Hiperligação Visitada" xfId="710" builtinId="9" hidden="1"/>
    <cellStyle name="Hiperligação Visitada" xfId="712" builtinId="9" hidden="1"/>
    <cellStyle name="Hiperligação Visitada" xfId="714" builtinId="9" hidden="1"/>
    <cellStyle name="Hiperligação Visitada" xfId="716" builtinId="9" hidden="1"/>
    <cellStyle name="Hiperligação Visitada" xfId="718" builtinId="9" hidden="1"/>
    <cellStyle name="Hiperligação Visitada" xfId="720" builtinId="9" hidden="1"/>
    <cellStyle name="Hiperligação Visitada" xfId="722" builtinId="9" hidden="1"/>
    <cellStyle name="Hiperligação Visitada" xfId="724" builtinId="9" hidden="1"/>
    <cellStyle name="Hiperligação Visitada" xfId="726" builtinId="9" hidden="1"/>
    <cellStyle name="Hiperligação Visitada" xfId="728" builtinId="9" hidden="1"/>
    <cellStyle name="Hiperligação Visitada" xfId="730" builtinId="9" hidden="1"/>
    <cellStyle name="Hiperligação Visitada" xfId="732" builtinId="9" hidden="1"/>
    <cellStyle name="Hiperligação Visitada" xfId="734" builtinId="9" hidden="1"/>
    <cellStyle name="Hiperligação Visitada" xfId="736" builtinId="9" hidden="1"/>
    <cellStyle name="Hiperligação Visitada" xfId="738" builtinId="9" hidden="1"/>
    <cellStyle name="Hiperligação Visitada" xfId="740" builtinId="9" hidden="1"/>
    <cellStyle name="Hiperligação Visitada" xfId="742" builtinId="9" hidden="1"/>
    <cellStyle name="Hiperligação Visitada" xfId="744" builtinId="9" hidden="1"/>
    <cellStyle name="Hiperligação Visitada" xfId="746" builtinId="9" hidden="1"/>
    <cellStyle name="Hiperligação Visitada" xfId="748" builtinId="9" hidden="1"/>
    <cellStyle name="Hiperligação Visitada" xfId="750" builtinId="9" hidden="1"/>
    <cellStyle name="Hiperligação Visitada" xfId="752" builtinId="9" hidden="1"/>
    <cellStyle name="Hiperligação Visitada" xfId="754" builtinId="9" hidden="1"/>
    <cellStyle name="Hiperligação Visitada" xfId="756" builtinId="9" hidden="1"/>
    <cellStyle name="Hiperligação Visitada" xfId="758" builtinId="9" hidden="1"/>
    <cellStyle name="Hiperligação Visitada" xfId="760" builtinId="9" hidden="1"/>
    <cellStyle name="Hiperligação Visitada" xfId="762" builtinId="9" hidden="1"/>
    <cellStyle name="Hiperligação Visitada" xfId="764" builtinId="9" hidden="1"/>
    <cellStyle name="Hiperligação Visitada" xfId="766" builtinId="9" hidden="1"/>
    <cellStyle name="Hiperligação Visitada" xfId="768" builtinId="9" hidden="1"/>
    <cellStyle name="Hiperligação Visitada" xfId="770" builtinId="9" hidden="1"/>
    <cellStyle name="Hiperligação Visitada" xfId="772" builtinId="9" hidden="1"/>
    <cellStyle name="Hiperligação Visitada" xfId="774" builtinId="9" hidden="1"/>
    <cellStyle name="Hiperligação Visitada" xfId="776" builtinId="9" hidden="1"/>
    <cellStyle name="Hiperligação Visitada" xfId="778" builtinId="9" hidden="1"/>
    <cellStyle name="Hiperligação Visitada" xfId="780" builtinId="9" hidden="1"/>
    <cellStyle name="Hiperligação Visitada" xfId="782" builtinId="9" hidden="1"/>
    <cellStyle name="Hiperligação Visitada" xfId="784" builtinId="9" hidden="1"/>
    <cellStyle name="Hiperligação Visitada" xfId="786" builtinId="9" hidden="1"/>
    <cellStyle name="Hiperligação Visitada" xfId="788" builtinId="9" hidden="1"/>
    <cellStyle name="Hiperligação Visitada" xfId="790" builtinId="9" hidden="1"/>
    <cellStyle name="Hiperligação Visitada" xfId="792" builtinId="9" hidden="1"/>
    <cellStyle name="Hiperligação Visitada" xfId="794" builtinId="9" hidden="1"/>
    <cellStyle name="Hiperligação Visitada" xfId="796" builtinId="9" hidden="1"/>
    <cellStyle name="Hiperligação Visitada" xfId="798" builtinId="9" hidden="1"/>
    <cellStyle name="Hiperligação Visitada" xfId="800" builtinId="9" hidden="1"/>
    <cellStyle name="Hiperligação Visitada" xfId="802" builtinId="9" hidden="1"/>
    <cellStyle name="Hiperligação Visitada" xfId="804" builtinId="9" hidden="1"/>
    <cellStyle name="Hiperligação Visitada" xfId="806" builtinId="9" hidden="1"/>
    <cellStyle name="Hiperligação Visitada" xfId="808" builtinId="9" hidden="1"/>
    <cellStyle name="Hiperligação Visitada" xfId="810" builtinId="9" hidden="1"/>
    <cellStyle name="Hiperligação Visitada" xfId="812" builtinId="9" hidden="1"/>
    <cellStyle name="Hiperligação Visitada" xfId="814" builtinId="9" hidden="1"/>
    <cellStyle name="Hiperligação Visitada" xfId="816" builtinId="9" hidden="1"/>
    <cellStyle name="Hiperligação Visitada" xfId="818" builtinId="9" hidden="1"/>
    <cellStyle name="Hiperligação Visitada" xfId="820" builtinId="9" hidden="1"/>
    <cellStyle name="Hiperligação Visitada" xfId="822" builtinId="9" hidden="1"/>
    <cellStyle name="Hiperligação Visitada" xfId="824" builtinId="9" hidden="1"/>
    <cellStyle name="Hiperligação Visitada" xfId="826" builtinId="9" hidden="1"/>
    <cellStyle name="Hiperligação Visitada" xfId="828" builtinId="9" hidden="1"/>
    <cellStyle name="Hiperligação Visitada" xfId="830" builtinId="9" hidden="1"/>
    <cellStyle name="Hiperligação Visitada" xfId="832" builtinId="9" hidden="1"/>
    <cellStyle name="Hiperligação Visitada" xfId="834" builtinId="9" hidden="1"/>
    <cellStyle name="Hiperligação Visitada" xfId="836" builtinId="9" hidden="1"/>
    <cellStyle name="Hiperligação Visitada" xfId="838" builtinId="9" hidden="1"/>
    <cellStyle name="Hiperligação Visitada" xfId="840" builtinId="9" hidden="1"/>
    <cellStyle name="Hiperligação Visitada" xfId="842" builtinId="9" hidden="1"/>
    <cellStyle name="Hiperligação Visitada" xfId="844" builtinId="9" hidden="1"/>
    <cellStyle name="Hiperligação Visitada" xfId="846" builtinId="9" hidden="1"/>
    <cellStyle name="Hiperligação Visitada" xfId="848" builtinId="9" hidden="1"/>
    <cellStyle name="Hiperligação Visitada" xfId="850" builtinId="9" hidden="1"/>
    <cellStyle name="Hiperligação Visitada" xfId="852" builtinId="9" hidden="1"/>
    <cellStyle name="Hiperligação Visitada" xfId="854" builtinId="9" hidden="1"/>
    <cellStyle name="Hiperligação Visitada" xfId="856" builtinId="9" hidden="1"/>
    <cellStyle name="Hiperligação Visitada" xfId="858" builtinId="9" hidden="1"/>
    <cellStyle name="Hiperligação Visitada" xfId="860" builtinId="9" hidden="1"/>
    <cellStyle name="Hiperligação Visitada" xfId="862" builtinId="9" hidden="1"/>
    <cellStyle name="Hiperligação Visitada" xfId="864" builtinId="9" hidden="1"/>
    <cellStyle name="Hiperligação Visitada" xfId="866" builtinId="9" hidden="1"/>
    <cellStyle name="Hiperligação Visitada" xfId="868" builtinId="9" hidden="1"/>
    <cellStyle name="Hiperligação Visitada" xfId="870" builtinId="9" hidden="1"/>
    <cellStyle name="Hiperligação Visitada" xfId="872" builtinId="9" hidden="1"/>
    <cellStyle name="Hiperligação Visitada" xfId="874" builtinId="9" hidden="1"/>
    <cellStyle name="Hiperligação Visitada" xfId="876" builtinId="9" hidden="1"/>
    <cellStyle name="Hiperligação Visitada" xfId="878" builtinId="9" hidden="1"/>
    <cellStyle name="Hiperligação Visitada" xfId="880" builtinId="9" hidden="1"/>
    <cellStyle name="Hiperligação Visitada" xfId="882" builtinId="9" hidden="1"/>
    <cellStyle name="Hiperligação Visitada" xfId="884" builtinId="9" hidden="1"/>
    <cellStyle name="Hiperligação Visitada" xfId="886" builtinId="9" hidden="1"/>
    <cellStyle name="Hiperligação Visitada" xfId="888" builtinId="9" hidden="1"/>
    <cellStyle name="Hiperligação Visitada" xfId="890" builtinId="9" hidden="1"/>
    <cellStyle name="Hiperligação Visitada" xfId="892" builtinId="9" hidden="1"/>
    <cellStyle name="Hiperligação Visitada" xfId="894" builtinId="9" hidden="1"/>
    <cellStyle name="Hiperligação Visitada" xfId="896" builtinId="9" hidden="1"/>
    <cellStyle name="Hiperligação Visitada" xfId="898" builtinId="9" hidden="1"/>
    <cellStyle name="Hiperligação Visitada" xfId="900" builtinId="9" hidden="1"/>
    <cellStyle name="Hiperligação Visitada" xfId="902" builtinId="9" hidden="1"/>
    <cellStyle name="Hiperligação Visitada" xfId="904" builtinId="9" hidden="1"/>
    <cellStyle name="Hiperligação Visitada" xfId="906" builtinId="9" hidden="1"/>
    <cellStyle name="Hiperligação Visitada" xfId="908" builtinId="9" hidden="1"/>
    <cellStyle name="Hiperligação Visitada" xfId="910" builtinId="9" hidden="1"/>
    <cellStyle name="Hiperligação Visitada" xfId="912" builtinId="9" hidden="1"/>
    <cellStyle name="Hiperligação Visitada" xfId="914" builtinId="9" hidden="1"/>
    <cellStyle name="Hiperligação Visitada" xfId="916" builtinId="9" hidden="1"/>
    <cellStyle name="Hiperligação Visitada" xfId="918" builtinId="9" hidden="1"/>
    <cellStyle name="Hiperligação Visitada" xfId="920" builtinId="9" hidden="1"/>
    <cellStyle name="Hiperligação Visitada" xfId="922" builtinId="9" hidden="1"/>
    <cellStyle name="Hiperligação Visitada" xfId="924" builtinId="9" hidden="1"/>
    <cellStyle name="Hiperligação Visitada" xfId="926" builtinId="9" hidden="1"/>
    <cellStyle name="Hiperligação Visitada" xfId="928" builtinId="9" hidden="1"/>
    <cellStyle name="Hiperligação Visitada" xfId="930" builtinId="9" hidden="1"/>
    <cellStyle name="Hiperligação Visitada" xfId="932" builtinId="9" hidden="1"/>
    <cellStyle name="Hiperligação Visitada" xfId="934" builtinId="9" hidden="1"/>
    <cellStyle name="Hiperligação Visitada" xfId="936" builtinId="9" hidden="1"/>
    <cellStyle name="Hiperligação Visitada" xfId="938" builtinId="9" hidden="1"/>
    <cellStyle name="Hiperligação Visitada" xfId="940" builtinId="9" hidden="1"/>
    <cellStyle name="Hiperligação Visitada" xfId="942" builtinId="9" hidden="1"/>
    <cellStyle name="Hiperligação Visitada" xfId="944" builtinId="9" hidden="1"/>
    <cellStyle name="Hiperligação Visitada" xfId="946" builtinId="9" hidden="1"/>
    <cellStyle name="Hiperligação Visitada" xfId="948" builtinId="9" hidden="1"/>
    <cellStyle name="Hiperligação Visitada" xfId="950" builtinId="9" hidden="1"/>
    <cellStyle name="Hiperligação Visitada" xfId="952" builtinId="9" hidden="1"/>
    <cellStyle name="Hiperligação Visitada" xfId="954" builtinId="9" hidden="1"/>
    <cellStyle name="Hiperligação Visitada" xfId="956" builtinId="9" hidden="1"/>
    <cellStyle name="Hiperligação Visitada" xfId="958" builtinId="9" hidden="1"/>
    <cellStyle name="Hiperligação Visitada" xfId="960" builtinId="9" hidden="1"/>
    <cellStyle name="Hiperligação Visitada" xfId="962" builtinId="9" hidden="1"/>
    <cellStyle name="Hiperligação Visitada" xfId="964" builtinId="9" hidden="1"/>
    <cellStyle name="Hiperligação Visitada" xfId="966" builtinId="9" hidden="1"/>
    <cellStyle name="Hiperligação Visitada" xfId="968" builtinId="9" hidden="1"/>
    <cellStyle name="Hiperligação Visitada" xfId="970" builtinId="9" hidden="1"/>
    <cellStyle name="Hiperligação Visitada" xfId="972" builtinId="9" hidden="1"/>
    <cellStyle name="Hiperligação Visitada" xfId="974" builtinId="9" hidden="1"/>
    <cellStyle name="Hiperligação Visitada" xfId="976" builtinId="9" hidden="1"/>
    <cellStyle name="Hiperligação Visitada" xfId="978" builtinId="9" hidden="1"/>
    <cellStyle name="Hiperligação Visitada" xfId="980" builtinId="9" hidden="1"/>
    <cellStyle name="Hiperligação Visitada" xfId="982" builtinId="9" hidden="1"/>
    <cellStyle name="Hiperligação Visitada" xfId="984" builtinId="9" hidden="1"/>
    <cellStyle name="Hiperligação Visitada" xfId="986" builtinId="9" hidden="1"/>
    <cellStyle name="Hiperligação Visitada" xfId="988" builtinId="9" hidden="1"/>
    <cellStyle name="Hiperligação Visitada" xfId="990" builtinId="9" hidden="1"/>
    <cellStyle name="Hiperligação Visitada" xfId="992" builtinId="9" hidden="1"/>
    <cellStyle name="Hiperligação Visitada" xfId="994" builtinId="9" hidden="1"/>
    <cellStyle name="Hiperligação Visitada" xfId="996" builtinId="9" hidden="1"/>
    <cellStyle name="Hiperligação Visitada" xfId="998" builtinId="9" hidden="1"/>
    <cellStyle name="Hiperligação Visitada" xfId="1000" builtinId="9" hidden="1"/>
    <cellStyle name="Hiperligação Visitada" xfId="1002" builtinId="9" hidden="1"/>
    <cellStyle name="Hiperligação Visitada" xfId="1004" builtinId="9" hidden="1"/>
    <cellStyle name="Hiperligação Visitada" xfId="1006" builtinId="9" hidden="1"/>
    <cellStyle name="Hiperligação Visitada" xfId="1008" builtinId="9" hidden="1"/>
    <cellStyle name="Hiperligação Visitada" xfId="1010" builtinId="9" hidden="1"/>
    <cellStyle name="Hiperligação Visitada" xfId="1012" builtinId="9" hidden="1"/>
    <cellStyle name="Hiperligação Visitada" xfId="1014" builtinId="9" hidden="1"/>
    <cellStyle name="Hiperligação Visitada" xfId="1016" builtinId="9" hidden="1"/>
    <cellStyle name="Hiperligação Visitada" xfId="1018" builtinId="9" hidden="1"/>
    <cellStyle name="Hiperligação Visitada" xfId="1020" builtinId="9" hidden="1"/>
    <cellStyle name="Hiperligação Visitada" xfId="1022" builtinId="9" hidden="1"/>
    <cellStyle name="Hiperligação Visitada" xfId="1024" builtinId="9" hidden="1"/>
    <cellStyle name="Hiperligação Visitada" xfId="1026" builtinId="9" hidden="1"/>
    <cellStyle name="Hiperligação Visitada" xfId="1028" builtinId="9" hidden="1"/>
    <cellStyle name="Hiperligação Visitada" xfId="1030" builtinId="9" hidden="1"/>
    <cellStyle name="Hiperligação Visitada" xfId="1032" builtinId="9" hidden="1"/>
    <cellStyle name="Hiperligação Visitada" xfId="1034" builtinId="9" hidden="1"/>
    <cellStyle name="Hiperligação Visitada" xfId="1036" builtinId="9" hidden="1"/>
    <cellStyle name="Hiperligação Visitada" xfId="1038" builtinId="9" hidden="1"/>
    <cellStyle name="Hiperligação Visitada" xfId="1040" builtinId="9" hidden="1"/>
    <cellStyle name="Hiperligação Visitada" xfId="1042" builtinId="9" hidden="1"/>
    <cellStyle name="Hiperligação Visitada" xfId="1044" builtinId="9" hidden="1"/>
    <cellStyle name="Hiperligação Visitada" xfId="1046" builtinId="9" hidden="1"/>
    <cellStyle name="Hiperligação Visitada" xfId="1048" builtinId="9" hidden="1"/>
    <cellStyle name="Hiperligação Visitada" xfId="1050" builtinId="9" hidden="1"/>
    <cellStyle name="Hiperligação Visitada" xfId="1052" builtinId="9" hidden="1"/>
    <cellStyle name="Hiperligação Visitada" xfId="1054" builtinId="9" hidden="1"/>
    <cellStyle name="Hiperligação Visitada" xfId="1056" builtinId="9" hidden="1"/>
    <cellStyle name="Hiperligação Visitada" xfId="1058" builtinId="9" hidden="1"/>
    <cellStyle name="Hiperligação Visitada" xfId="1060" builtinId="9" hidden="1"/>
    <cellStyle name="Hiperligação Visitada" xfId="1062" builtinId="9" hidden="1"/>
    <cellStyle name="Hiperligação Visitada" xfId="1064" builtinId="9" hidden="1"/>
    <cellStyle name="Hiperligação Visitada" xfId="1066" builtinId="9" hidden="1"/>
    <cellStyle name="Hiperligação Visitada" xfId="1068" builtinId="9" hidden="1"/>
    <cellStyle name="Hiperligação Visitada" xfId="1070" builtinId="9" hidden="1"/>
    <cellStyle name="Hiperligação Visitada" xfId="1072" builtinId="9" hidden="1"/>
    <cellStyle name="Hiperligação Visitada" xfId="1074" builtinId="9" hidden="1"/>
    <cellStyle name="Hiperligação Visitada" xfId="1076" builtinId="9" hidden="1"/>
    <cellStyle name="Hiperligação Visitada" xfId="1078" builtinId="9" hidden="1"/>
    <cellStyle name="Hiperligação Visitada" xfId="1080" builtinId="9" hidden="1"/>
    <cellStyle name="Hiperligação Visitada" xfId="1082" builtinId="9" hidden="1"/>
    <cellStyle name="Hiperligação Visitada" xfId="1084" builtinId="9" hidden="1"/>
    <cellStyle name="Hiperligação Visitada" xfId="1086" builtinId="9" hidden="1"/>
    <cellStyle name="Hiperligação Visitada" xfId="1088" builtinId="9" hidden="1"/>
    <cellStyle name="Hiperligação Visitada" xfId="1090" builtinId="9" hidden="1"/>
    <cellStyle name="Hiperligação Visitada" xfId="1092" builtinId="9" hidden="1"/>
    <cellStyle name="Hiperligação Visitada" xfId="1094" builtinId="9" hidden="1"/>
    <cellStyle name="Hiperligação Visitada" xfId="1096" builtinId="9" hidden="1"/>
    <cellStyle name="Hiperligação Visitada" xfId="1098" builtinId="9" hidden="1"/>
    <cellStyle name="Hiperligação Visitada" xfId="1100" builtinId="9" hidden="1"/>
    <cellStyle name="Hiperligação Visitada" xfId="1102" builtinId="9" hidden="1"/>
    <cellStyle name="Hiperligação Visitada" xfId="1104" builtinId="9" hidden="1"/>
    <cellStyle name="Hiperligação Visitada" xfId="1106" builtinId="9" hidden="1"/>
    <cellStyle name="Hiperligação Visitada" xfId="1108" builtinId="9" hidden="1"/>
    <cellStyle name="Hiperligação Visitada" xfId="1110" builtinId="9" hidden="1"/>
    <cellStyle name="Hiperligação Visitada" xfId="1112" builtinId="9" hidden="1"/>
    <cellStyle name="Hiperligação Visitada" xfId="1114" builtinId="9" hidden="1"/>
    <cellStyle name="Hiperligação Visitada" xfId="1116" builtinId="9" hidden="1"/>
    <cellStyle name="Hiperligação Visitada" xfId="1118" builtinId="9" hidden="1"/>
    <cellStyle name="Hiperligação Visitada" xfId="1120" builtinId="9" hidden="1"/>
    <cellStyle name="Hiperligação Visitada" xfId="1122" builtinId="9" hidden="1"/>
    <cellStyle name="Hiperligação Visitada" xfId="1124" builtinId="9" hidden="1"/>
    <cellStyle name="Hiperligação Visitada" xfId="1126" builtinId="9" hidden="1"/>
    <cellStyle name="Hiperligação Visitada" xfId="1128" builtinId="9" hidden="1"/>
    <cellStyle name="Hiperligação Visitada" xfId="1130" builtinId="9" hidden="1"/>
    <cellStyle name="Hiperligação Visitada" xfId="1132" builtinId="9" hidden="1"/>
    <cellStyle name="Hiperligação Visitada" xfId="1134" builtinId="9" hidden="1"/>
    <cellStyle name="Hiperligação Visitada" xfId="1136" builtinId="9" hidden="1"/>
    <cellStyle name="Hiperligação Visitada" xfId="1138" builtinId="9" hidden="1"/>
    <cellStyle name="Hiperligação Visitada" xfId="1140" builtinId="9" hidden="1"/>
    <cellStyle name="Hiperligação Visitada" xfId="1142" builtinId="9" hidden="1"/>
    <cellStyle name="Hiperligação Visitada" xfId="1144" builtinId="9" hidden="1"/>
    <cellStyle name="Hiperligação Visitada" xfId="1146" builtinId="9" hidden="1"/>
    <cellStyle name="Hiperligação Visitada" xfId="1148" builtinId="9" hidden="1"/>
    <cellStyle name="Hiperligação Visitada" xfId="1150" builtinId="9" hidden="1"/>
    <cellStyle name="Hiperligação Visitada" xfId="1152" builtinId="9" hidden="1"/>
    <cellStyle name="Hiperligação Visitada" xfId="1154" builtinId="9" hidden="1"/>
    <cellStyle name="Hiperligação Visitada" xfId="1156" builtinId="9" hidden="1"/>
    <cellStyle name="Hiperligação Visitada" xfId="1158" builtinId="9" hidden="1"/>
    <cellStyle name="Hiperligação Visitada" xfId="1160" builtinId="9" hidden="1"/>
    <cellStyle name="Hiperligação Visitada" xfId="1162" builtinId="9" hidden="1"/>
    <cellStyle name="Hiperligação Visitada" xfId="1164" builtinId="9" hidden="1"/>
    <cellStyle name="Hiperligação Visitada" xfId="1166" builtinId="9" hidden="1"/>
    <cellStyle name="Hiperligação Visitada" xfId="1168" builtinId="9" hidden="1"/>
    <cellStyle name="Hiperligação Visitada" xfId="1170" builtinId="9" hidden="1"/>
    <cellStyle name="Hiperligação Visitada" xfId="1172" builtinId="9" hidden="1"/>
    <cellStyle name="Hiperligação Visitada" xfId="1174" builtinId="9" hidden="1"/>
    <cellStyle name="Hiperligação Visitada" xfId="1176" builtinId="9" hidden="1"/>
    <cellStyle name="Hiperligação Visitada" xfId="1178" builtinId="9" hidden="1"/>
    <cellStyle name="Hiperligação Visitada" xfId="1180" builtinId="9" hidden="1"/>
    <cellStyle name="Hiperligação Visitada" xfId="1182" builtinId="9" hidden="1"/>
    <cellStyle name="Hiperligação Visitada" xfId="1184" builtinId="9" hidden="1"/>
    <cellStyle name="Hiperligação Visitada" xfId="1186" builtinId="9" hidden="1"/>
    <cellStyle name="Hiperligação Visitada" xfId="1188" builtinId="9" hidden="1"/>
    <cellStyle name="Hiperligação Visitada" xfId="1190" builtinId="9" hidden="1"/>
    <cellStyle name="Hiperligação Visitada" xfId="1192" builtinId="9" hidden="1"/>
    <cellStyle name="Hiperligação Visitada" xfId="1194" builtinId="9" hidden="1"/>
    <cellStyle name="Hiperligação Visitada" xfId="1196" builtinId="9" hidden="1"/>
    <cellStyle name="Hiperligação Visitada" xfId="1198" builtinId="9" hidden="1"/>
    <cellStyle name="Hiperligação Visitada" xfId="1200" builtinId="9" hidden="1"/>
    <cellStyle name="Hiperligação Visitada" xfId="1202" builtinId="9" hidden="1"/>
    <cellStyle name="Hiperligação Visitada" xfId="1204" builtinId="9" hidden="1"/>
    <cellStyle name="Hiperligação Visitada" xfId="1206" builtinId="9" hidden="1"/>
    <cellStyle name="Hiperligação Visitada" xfId="1208" builtinId="9" hidden="1"/>
    <cellStyle name="Hiperligação Visitada" xfId="1210" builtinId="9" hidden="1"/>
    <cellStyle name="Hiperligação Visitada" xfId="1212" builtinId="9" hidden="1"/>
    <cellStyle name="Hiperligação Visitada" xfId="1214" builtinId="9" hidden="1"/>
    <cellStyle name="Hiperligação Visitada" xfId="1216" builtinId="9" hidden="1"/>
    <cellStyle name="Hiperligação Visitada" xfId="1218" builtinId="9" hidden="1"/>
    <cellStyle name="Hiperligação Visitada" xfId="1220" builtinId="9" hidden="1"/>
    <cellStyle name="Hiperligação Visitada" xfId="1222" builtinId="9" hidden="1"/>
    <cellStyle name="Hiperligação Visitada" xfId="1224" builtinId="9" hidden="1"/>
    <cellStyle name="Hiperligação Visitada" xfId="1226" builtinId="9" hidden="1"/>
    <cellStyle name="Hiperligação Visitada" xfId="1228" builtinId="9" hidden="1"/>
    <cellStyle name="Hiperligação Visitada" xfId="1230" builtinId="9" hidden="1"/>
    <cellStyle name="Hiperligação Visitada" xfId="1232" builtinId="9" hidden="1"/>
    <cellStyle name="Hiperligação Visitada" xfId="1234" builtinId="9" hidden="1"/>
    <cellStyle name="Hiperligação Visitada" xfId="1236" builtinId="9" hidden="1"/>
    <cellStyle name="Hiperligação Visitada" xfId="1238" builtinId="9" hidden="1"/>
    <cellStyle name="Hiperligação Visitada" xfId="1240" builtinId="9" hidden="1"/>
    <cellStyle name="Hiperligação Visitada" xfId="1242" builtinId="9" hidden="1"/>
    <cellStyle name="Hiperligação Visitada" xfId="1244" builtinId="9" hidden="1"/>
    <cellStyle name="Hiperligação Visitada" xfId="1246" builtinId="9" hidden="1"/>
    <cellStyle name="Hiperligação Visitada" xfId="1248" builtinId="9" hidden="1"/>
    <cellStyle name="Hiperligação Visitada" xfId="1250" builtinId="9" hidden="1"/>
    <cellStyle name="Hiperligação Visitada" xfId="1252" builtinId="9" hidden="1"/>
    <cellStyle name="Hiperligação Visitada" xfId="1254" builtinId="9" hidden="1"/>
    <cellStyle name="Hiperligação Visitada" xfId="1256" builtinId="9" hidden="1"/>
    <cellStyle name="Hiperligação Visitada" xfId="1258" builtinId="9" hidden="1"/>
    <cellStyle name="Hiperligação Visitada" xfId="1260" builtinId="9" hidden="1"/>
    <cellStyle name="Hiperligação Visitada" xfId="1262" builtinId="9" hidden="1"/>
    <cellStyle name="Hiperligação Visitada" xfId="1264" builtinId="9" hidden="1"/>
    <cellStyle name="Hiperligação Visitada" xfId="1266" builtinId="9" hidden="1"/>
    <cellStyle name="Hiperligação Visitada" xfId="1268" builtinId="9" hidden="1"/>
    <cellStyle name="Hiperligação Visitada" xfId="1270" builtinId="9" hidden="1"/>
    <cellStyle name="Hiperligação Visitada" xfId="1272" builtinId="9" hidden="1"/>
    <cellStyle name="Hiperligação Visitada" xfId="1274" builtinId="9" hidden="1"/>
    <cellStyle name="Hiperligação Visitada" xfId="1276" builtinId="9" hidden="1"/>
    <cellStyle name="Hiperligação Visitada" xfId="1278" builtinId="9" hidden="1"/>
    <cellStyle name="Hiperligação Visitada" xfId="1280" builtinId="9" hidden="1"/>
    <cellStyle name="Hiperligação Visitada" xfId="1282" builtinId="9" hidden="1"/>
    <cellStyle name="Hiperligação Visitada" xfId="1284" builtinId="9" hidden="1"/>
    <cellStyle name="Hiperligação Visitada" xfId="1286" builtinId="9" hidden="1"/>
    <cellStyle name="Hiperligação Visitada" xfId="1288" builtinId="9" hidden="1"/>
    <cellStyle name="Hiperligação Visitada" xfId="1290" builtinId="9" hidden="1"/>
    <cellStyle name="Hiperligação Visitada" xfId="1292" builtinId="9" hidden="1"/>
    <cellStyle name="Hiperligação Visitada" xfId="1294" builtinId="9" hidden="1"/>
    <cellStyle name="Hiperligação Visitada" xfId="1296" builtinId="9" hidden="1"/>
    <cellStyle name="Hiperligação Visitada" xfId="1298" builtinId="9" hidden="1"/>
    <cellStyle name="Hiperligação Visitada" xfId="1300" builtinId="9" hidden="1"/>
    <cellStyle name="Hiperligação Visitada" xfId="1302" builtinId="9" hidden="1"/>
    <cellStyle name="Hiperligação Visitada" xfId="1304" builtinId="9" hidden="1"/>
    <cellStyle name="Hiperligação Visitada" xfId="1306" builtinId="9" hidden="1"/>
    <cellStyle name="Hiperligação Visitada" xfId="1308" builtinId="9" hidden="1"/>
    <cellStyle name="Hiperligação Visitada" xfId="1310" builtinId="9" hidden="1"/>
    <cellStyle name="Hiperligação Visitada" xfId="1312" builtinId="9" hidden="1"/>
    <cellStyle name="Hiperligação Visitada" xfId="1314" builtinId="9" hidden="1"/>
    <cellStyle name="Hiperligação Visitada" xfId="1316" builtinId="9" hidden="1"/>
    <cellStyle name="Hiperligação Visitada" xfId="1318" builtinId="9" hidden="1"/>
    <cellStyle name="Hiperligação Visitada" xfId="1320" builtinId="9" hidden="1"/>
    <cellStyle name="Hiperligação Visitada" xfId="1322" builtinId="9" hidden="1"/>
    <cellStyle name="Hiperligação Visitada" xfId="1324" builtinId="9" hidden="1"/>
    <cellStyle name="Hiperligação Visitada" xfId="1326" builtinId="9" hidden="1"/>
    <cellStyle name="Hiperligação Visitada" xfId="1328" builtinId="9" hidden="1"/>
    <cellStyle name="Hiperligação Visitada" xfId="1330" builtinId="9" hidden="1"/>
    <cellStyle name="Hiperligação Visitada" xfId="1332" builtinId="9" hidden="1"/>
    <cellStyle name="Hiperligação Visitada" xfId="1334" builtinId="9" hidden="1"/>
    <cellStyle name="Hiperligação Visitada" xfId="1336" builtinId="9" hidden="1"/>
    <cellStyle name="Hiperligação Visitada" xfId="1338" builtinId="9" hidden="1"/>
    <cellStyle name="Hiperligação Visitada" xfId="1340" builtinId="9" hidden="1"/>
    <cellStyle name="Hiperligação Visitada" xfId="1342" builtinId="9" hidden="1"/>
    <cellStyle name="Hiperligação Visitada" xfId="1344" builtinId="9" hidden="1"/>
    <cellStyle name="Hiperligação Visitada" xfId="1346" builtinId="9" hidden="1"/>
    <cellStyle name="Hiperligação Visitada" xfId="1348" builtinId="9" hidden="1"/>
    <cellStyle name="Hiperligação Visitada" xfId="1350" builtinId="9" hidden="1"/>
    <cellStyle name="Hiperligação Visitada" xfId="1352" builtinId="9" hidden="1"/>
    <cellStyle name="Hiperligação Visitada" xfId="1354" builtinId="9" hidden="1"/>
    <cellStyle name="Hiperligação Visitada" xfId="1356" builtinId="9" hidden="1"/>
    <cellStyle name="Hiperligação Visitada" xfId="1358" builtinId="9" hidden="1"/>
    <cellStyle name="Hiperligação Visitada" xfId="1360" builtinId="9" hidden="1"/>
    <cellStyle name="Hiperligação Visitada" xfId="1362" builtinId="9" hidden="1"/>
    <cellStyle name="Hiperligação Visitada" xfId="1364" builtinId="9" hidden="1"/>
    <cellStyle name="Hiperligação Visitada" xfId="1366" builtinId="9" hidden="1"/>
    <cellStyle name="Hiperligação Visitada" xfId="1368" builtinId="9" hidden="1"/>
    <cellStyle name="Hiperligação Visitada" xfId="1370" builtinId="9" hidden="1"/>
    <cellStyle name="Hiperligação Visitada" xfId="1372" builtinId="9" hidden="1"/>
    <cellStyle name="Hiperligação Visitada" xfId="1374" builtinId="9" hidden="1"/>
    <cellStyle name="Hiperligação Visitada" xfId="1376" builtinId="9" hidden="1"/>
    <cellStyle name="Hiperligação Visitada" xfId="1378" builtinId="9" hidden="1"/>
    <cellStyle name="Hiperligação Visitada" xfId="1380" builtinId="9" hidden="1"/>
    <cellStyle name="Hiperligação Visitada" xfId="1382" builtinId="9" hidden="1"/>
    <cellStyle name="Hiperligação Visitada" xfId="1384" builtinId="9" hidden="1"/>
    <cellStyle name="Hiperligação Visitada" xfId="1386" builtinId="9" hidden="1"/>
    <cellStyle name="Hiperligação Visitada" xfId="1388" builtinId="9" hidden="1"/>
    <cellStyle name="Hiperligação Visitada" xfId="1390" builtinId="9" hidden="1"/>
    <cellStyle name="Hiperligação Visitada" xfId="1392" builtinId="9" hidden="1"/>
    <cellStyle name="Hiperligação Visitada" xfId="1394" builtinId="9" hidden="1"/>
    <cellStyle name="Hiperligação Visitada" xfId="1396" builtinId="9" hidden="1"/>
    <cellStyle name="Hiperligação Visitada" xfId="1398" builtinId="9" hidden="1"/>
    <cellStyle name="Hiperligação Visitada" xfId="1400" builtinId="9" hidden="1"/>
    <cellStyle name="Hiperligação Visitada" xfId="1402" builtinId="9" hidden="1"/>
    <cellStyle name="Hiperligação Visitada" xfId="1404" builtinId="9" hidden="1"/>
    <cellStyle name="Hiperligação Visitada" xfId="1406" builtinId="9" hidden="1"/>
    <cellStyle name="Hiperligação Visitada" xfId="1408" builtinId="9" hidden="1"/>
    <cellStyle name="Hiperligação Visitada" xfId="1410" builtinId="9" hidden="1"/>
    <cellStyle name="Hiperligação Visitada" xfId="1412" builtinId="9" hidden="1"/>
    <cellStyle name="Hiperligação Visitada" xfId="1414" builtinId="9" hidden="1"/>
    <cellStyle name="Hiperligação Visitada" xfId="1416" builtinId="9" hidden="1"/>
    <cellStyle name="Hiperligação Visitada" xfId="1418" builtinId="9" hidden="1"/>
    <cellStyle name="Hiperligação Visitada" xfId="1420" builtinId="9" hidden="1"/>
    <cellStyle name="Hiperligação Visitada" xfId="1422" builtinId="9" hidden="1"/>
    <cellStyle name="Hiperligação Visitada" xfId="1424" builtinId="9" hidden="1"/>
    <cellStyle name="Hiperligação Visitada" xfId="1426" builtinId="9" hidden="1"/>
    <cellStyle name="Hiperligação Visitada" xfId="1428" builtinId="9" hidden="1"/>
    <cellStyle name="Hiperligação Visitada" xfId="1430" builtinId="9" hidden="1"/>
    <cellStyle name="Hiperligação Visitada" xfId="1432" builtinId="9" hidden="1"/>
    <cellStyle name="Hiperligação Visitada" xfId="1434" builtinId="9" hidden="1"/>
    <cellStyle name="Hiperligação Visitada" xfId="1436" builtinId="9" hidden="1"/>
    <cellStyle name="Hiperligação Visitada" xfId="1438" builtinId="9" hidden="1"/>
    <cellStyle name="Hiperligação Visitada" xfId="1440" builtinId="9" hidden="1"/>
    <cellStyle name="Hiperligação Visitada" xfId="1442" builtinId="9" hidden="1"/>
    <cellStyle name="Hiperligação Visitada" xfId="1444" builtinId="9" hidden="1"/>
    <cellStyle name="Hiperligação Visitada" xfId="1446" builtinId="9" hidden="1"/>
    <cellStyle name="Hiperligação Visitada" xfId="1448" builtinId="9" hidden="1"/>
    <cellStyle name="Hiperligação Visitada" xfId="1450" builtinId="9" hidden="1"/>
    <cellStyle name="Hiperligação Visitada" xfId="1452" builtinId="9" hidden="1"/>
    <cellStyle name="Hiperligação Visitada" xfId="1454" builtinId="9" hidden="1"/>
    <cellStyle name="Hiperligação Visitada" xfId="1456" builtinId="9" hidden="1"/>
    <cellStyle name="Hiperligação Visitada" xfId="1458" builtinId="9" hidden="1"/>
    <cellStyle name="Hiperligação Visitada" xfId="1460" builtinId="9" hidden="1"/>
    <cellStyle name="Hiperligação Visitada" xfId="1462" builtinId="9" hidden="1"/>
    <cellStyle name="Hiperligação Visitada" xfId="1464" builtinId="9" hidden="1"/>
    <cellStyle name="Hiperligação Visitada" xfId="1466" builtinId="9" hidden="1"/>
    <cellStyle name="Hiperligação Visitada" xfId="1468" builtinId="9" hidden="1"/>
    <cellStyle name="Hiperligação Visitada" xfId="1470" builtinId="9" hidden="1"/>
    <cellStyle name="Hiperligação Visitada" xfId="1472" builtinId="9" hidden="1"/>
    <cellStyle name="Hiperligação Visitada" xfId="1474" builtinId="9" hidden="1"/>
    <cellStyle name="Hiperligação Visitada" xfId="1476" builtinId="9" hidden="1"/>
    <cellStyle name="Hiperligação Visitada" xfId="1478" builtinId="9" hidden="1"/>
    <cellStyle name="Hiperligação Visitada" xfId="1480" builtinId="9" hidden="1"/>
    <cellStyle name="Hiperligação Visitada" xfId="1482" builtinId="9" hidden="1"/>
    <cellStyle name="Hiperligação Visitada" xfId="1484" builtinId="9" hidden="1"/>
    <cellStyle name="Hiperligação Visitada" xfId="1486" builtinId="9" hidden="1"/>
    <cellStyle name="Hiperligação Visitada" xfId="1488" builtinId="9" hidden="1"/>
    <cellStyle name="Hiperligação Visitada" xfId="1490" builtinId="9" hidden="1"/>
    <cellStyle name="Hiperligação Visitada" xfId="1492" builtinId="9" hidden="1"/>
    <cellStyle name="Hiperligação Visitada" xfId="1494" builtinId="9" hidden="1"/>
    <cellStyle name="Hiperligação Visitada" xfId="1496" builtinId="9" hidden="1"/>
    <cellStyle name="Hiperligação Visitada" xfId="1498" builtinId="9" hidden="1"/>
    <cellStyle name="Hiperligação Visitada" xfId="1500" builtinId="9" hidden="1"/>
    <cellStyle name="Hiperligação Visitada" xfId="1502" builtinId="9" hidden="1"/>
    <cellStyle name="Hiperligação Visitada" xfId="1504" builtinId="9" hidden="1"/>
    <cellStyle name="Hiperligação Visitada" xfId="1506" builtinId="9" hidden="1"/>
    <cellStyle name="Hiperligação Visitada" xfId="1508" builtinId="9" hidden="1"/>
    <cellStyle name="Hiperligação Visitada" xfId="1510" builtinId="9" hidden="1"/>
    <cellStyle name="Hiperligação Visitada" xfId="1512" builtinId="9" hidden="1"/>
    <cellStyle name="Hiperligação Visitada" xfId="1514" builtinId="9" hidden="1"/>
    <cellStyle name="Hiperligação Visitada" xfId="1516" builtinId="9" hidden="1"/>
    <cellStyle name="Hiperligação Visitada" xfId="1518" builtinId="9" hidden="1"/>
    <cellStyle name="Hiperligação Visitada" xfId="1520" builtinId="9" hidden="1"/>
    <cellStyle name="Hiperligação Visitada" xfId="1522" builtinId="9" hidden="1"/>
    <cellStyle name="Hiperligação Visitada" xfId="1524" builtinId="9" hidden="1"/>
    <cellStyle name="Hiperligação Visitada" xfId="1526" builtinId="9" hidden="1"/>
    <cellStyle name="Hiperligação Visitada" xfId="1528" builtinId="9" hidden="1"/>
    <cellStyle name="Hiperligação Visitada" xfId="1530" builtinId="9" hidden="1"/>
    <cellStyle name="Hiperligação Visitada" xfId="1532" builtinId="9" hidden="1"/>
    <cellStyle name="Hiperligação Visitada" xfId="1534" builtinId="9" hidden="1"/>
    <cellStyle name="Hiperligação Visitada" xfId="1536" builtinId="9" hidden="1"/>
    <cellStyle name="Hiperligação Visitada" xfId="1538" builtinId="9" hidden="1"/>
    <cellStyle name="Hiperligação Visitada" xfId="1540" builtinId="9" hidden="1"/>
    <cellStyle name="Hiperligação Visitada" xfId="1542" builtinId="9" hidden="1"/>
    <cellStyle name="Hiperligação Visitada" xfId="1544" builtinId="9" hidden="1"/>
    <cellStyle name="Hiperligação Visitada" xfId="1546" builtinId="9" hidden="1"/>
    <cellStyle name="Hiperligação Visitada" xfId="1548" builtinId="9" hidden="1"/>
    <cellStyle name="Hiperligação Visitada" xfId="1550" builtinId="9" hidden="1"/>
    <cellStyle name="Hiperligação Visitada" xfId="1552" builtinId="9" hidden="1"/>
    <cellStyle name="Hiperligação Visitada" xfId="1554" builtinId="9" hidden="1"/>
    <cellStyle name="Hiperligação Visitada" xfId="1556" builtinId="9" hidden="1"/>
    <cellStyle name="Hiperligação Visitada" xfId="1558" builtinId="9" hidden="1"/>
    <cellStyle name="Hiperligação Visitada" xfId="1560" builtinId="9" hidden="1"/>
    <cellStyle name="Hiperligação Visitada" xfId="1562" builtinId="9" hidden="1"/>
    <cellStyle name="Hiperligação Visitada" xfId="1564" builtinId="9" hidden="1"/>
    <cellStyle name="Hiperligação Visitada" xfId="1566" builtinId="9" hidden="1"/>
    <cellStyle name="Hiperligação Visitada" xfId="1568" builtinId="9" hidden="1"/>
    <cellStyle name="Hiperligação Visitada" xfId="1570" builtinId="9" hidden="1"/>
    <cellStyle name="Hiperligação Visitada" xfId="1572" builtinId="9" hidden="1"/>
    <cellStyle name="Hiperligação Visitada" xfId="1574" builtinId="9" hidden="1"/>
    <cellStyle name="Hiperligação Visitada" xfId="1576" builtinId="9" hidden="1"/>
    <cellStyle name="Hiperligação Visitada" xfId="1578" builtinId="9" hidden="1"/>
    <cellStyle name="Hiperligação Visitada" xfId="1580" builtinId="9" hidden="1"/>
    <cellStyle name="Hiperligação Visitada" xfId="1582" builtinId="9" hidden="1"/>
    <cellStyle name="Hiperligação Visitada" xfId="1584" builtinId="9" hidden="1"/>
    <cellStyle name="Hiperligação Visitada" xfId="1586" builtinId="9" hidden="1"/>
    <cellStyle name="Hiperligação Visitada" xfId="1588" builtinId="9" hidden="1"/>
    <cellStyle name="Hiperligação Visitada" xfId="1590" builtinId="9" hidden="1"/>
    <cellStyle name="Hiperligação Visitada" xfId="1592" builtinId="9" hidden="1"/>
    <cellStyle name="Hiperligação Visitada" xfId="1594" builtinId="9" hidden="1"/>
    <cellStyle name="Hiperligação Visitada" xfId="1596" builtinId="9" hidden="1"/>
    <cellStyle name="Hiperligação Visitada" xfId="1598" builtinId="9" hidden="1"/>
    <cellStyle name="Hiperligação Visitada" xfId="1600" builtinId="9" hidden="1"/>
    <cellStyle name="Hiperligação Visitada" xfId="1602" builtinId="9" hidden="1"/>
    <cellStyle name="Hiperligação Visitada" xfId="1604" builtinId="9" hidden="1"/>
    <cellStyle name="Hiperligação Visitada" xfId="1606" builtinId="9" hidden="1"/>
    <cellStyle name="Hiperligação Visitada" xfId="1608" builtinId="9" hidden="1"/>
    <cellStyle name="Hiperligação Visitada" xfId="1610" builtinId="9" hidden="1"/>
    <cellStyle name="Hiperligação Visitada" xfId="1612" builtinId="9" hidden="1"/>
    <cellStyle name="Hiperligação Visitada" xfId="1614" builtinId="9" hidden="1"/>
    <cellStyle name="Hiperligação Visitada" xfId="1616" builtinId="9" hidden="1"/>
    <cellStyle name="Hiperligação Visitada" xfId="1618" builtinId="9" hidden="1"/>
    <cellStyle name="Hiperligação Visitada" xfId="1620" builtinId="9" hidden="1"/>
    <cellStyle name="Hiperligação Visitada" xfId="1622" builtinId="9" hidden="1"/>
    <cellStyle name="Hiperligação Visitada" xfId="1624" builtinId="9" hidden="1"/>
    <cellStyle name="Hiperligação Visitada" xfId="1626" builtinId="9" hidden="1"/>
    <cellStyle name="Hiperligação Visitada" xfId="1628" builtinId="9" hidden="1"/>
    <cellStyle name="Hiperligação Visitada" xfId="1630" builtinId="9" hidden="1"/>
    <cellStyle name="Hiperligação Visitada" xfId="1632" builtinId="9" hidden="1"/>
    <cellStyle name="Hiperligação Visitada" xfId="1634" builtinId="9" hidden="1"/>
    <cellStyle name="Hiperligação Visitada" xfId="1636" builtinId="9" hidden="1"/>
    <cellStyle name="Hiperligação Visitada" xfId="1638" builtinId="9" hidden="1"/>
    <cellStyle name="Hiperligação Visitada" xfId="1640" builtinId="9" hidden="1"/>
    <cellStyle name="Hiperligação Visitada" xfId="1642" builtinId="9" hidden="1"/>
    <cellStyle name="Hiperligação Visitada" xfId="1644" builtinId="9" hidden="1"/>
    <cellStyle name="Hiperligação Visitada" xfId="1646" builtinId="9" hidden="1"/>
    <cellStyle name="Hiperligação Visitada" xfId="1648" builtinId="9" hidden="1"/>
    <cellStyle name="Hiperligação Visitada" xfId="1650" builtinId="9" hidden="1"/>
    <cellStyle name="Hiperligação Visitada" xfId="1652" builtinId="9" hidden="1"/>
    <cellStyle name="Hiperligação Visitada" xfId="1654" builtinId="9" hidden="1"/>
    <cellStyle name="Hiperligação Visitada" xfId="1656" builtinId="9" hidden="1"/>
    <cellStyle name="Hiperligação Visitada" xfId="1658" builtinId="9" hidden="1"/>
    <cellStyle name="Hiperligação Visitada" xfId="1660" builtinId="9" hidden="1"/>
    <cellStyle name="Hiperligação Visitada" xfId="1662" builtinId="9" hidden="1"/>
    <cellStyle name="Hiperligação Visitada" xfId="1664" builtinId="9" hidden="1"/>
    <cellStyle name="Hiperligação Visitada" xfId="1666" builtinId="9" hidden="1"/>
    <cellStyle name="Hiperligação Visitada" xfId="1668" builtinId="9" hidden="1"/>
    <cellStyle name="Hiperligação Visitada" xfId="1670" builtinId="9" hidden="1"/>
    <cellStyle name="Hiperligação Visitada" xfId="1672" builtinId="9" hidden="1"/>
    <cellStyle name="Hiperligação Visitada" xfId="1674" builtinId="9" hidden="1"/>
    <cellStyle name="Hiperligação Visitada" xfId="1676" builtinId="9" hidden="1"/>
    <cellStyle name="Hiperligação Visitada" xfId="1678" builtinId="9" hidden="1"/>
    <cellStyle name="Hiperligação Visitada" xfId="1680" builtinId="9" hidden="1"/>
    <cellStyle name="Hiperligação Visitada" xfId="1682" builtinId="9" hidden="1"/>
    <cellStyle name="Hiperligação Visitada" xfId="1684" builtinId="9" hidden="1"/>
    <cellStyle name="Hiperligação Visitada" xfId="1686" builtinId="9" hidden="1"/>
    <cellStyle name="Hiperligação Visitada" xfId="1688" builtinId="9" hidden="1"/>
    <cellStyle name="Hiperligação Visitada" xfId="1690" builtinId="9" hidden="1"/>
    <cellStyle name="Hiperligação Visitada" xfId="1692" builtinId="9" hidden="1"/>
    <cellStyle name="Hiperligação Visitada" xfId="1694" builtinId="9" hidden="1"/>
    <cellStyle name="Hiperligação Visitada" xfId="1696" builtinId="9" hidden="1"/>
    <cellStyle name="Hiperligação Visitada" xfId="1698" builtinId="9" hidden="1"/>
    <cellStyle name="Hiperligação Visitada" xfId="1700" builtinId="9" hidden="1"/>
    <cellStyle name="Hiperligação Visitada" xfId="1702" builtinId="9" hidden="1"/>
    <cellStyle name="Hiperligação Visitada" xfId="1704" builtinId="9" hidden="1"/>
    <cellStyle name="Hiperligação Visitada" xfId="1706" builtinId="9" hidden="1"/>
    <cellStyle name="Hiperligação Visitada" xfId="1708" builtinId="9" hidden="1"/>
    <cellStyle name="Hiperligação Visitada" xfId="1710" builtinId="9" hidden="1"/>
    <cellStyle name="Hiperligação Visitada" xfId="1712" builtinId="9" hidden="1"/>
    <cellStyle name="Hiperligação Visitada" xfId="1714" builtinId="9" hidden="1"/>
    <cellStyle name="Hiperligação Visitada" xfId="1716" builtinId="9" hidden="1"/>
    <cellStyle name="Hiperligação Visitada" xfId="1718" builtinId="9" hidden="1"/>
    <cellStyle name="Hiperligação Visitada" xfId="1720" builtinId="9" hidden="1"/>
    <cellStyle name="Hiperligação Visitada" xfId="1722" builtinId="9" hidden="1"/>
    <cellStyle name="Hiperligação Visitada" xfId="1724" builtinId="9" hidden="1"/>
    <cellStyle name="Hiperligação Visitada" xfId="1726" builtinId="9" hidden="1"/>
    <cellStyle name="Hiperligação Visitada" xfId="1728" builtinId="9" hidden="1"/>
    <cellStyle name="Hiperligação Visitada" xfId="1730" builtinId="9" hidden="1"/>
    <cellStyle name="Hiperligação Visitada" xfId="1732" builtinId="9" hidden="1"/>
    <cellStyle name="Hiperligação Visitada" xfId="1734" builtinId="9" hidden="1"/>
    <cellStyle name="Hiperligação Visitada" xfId="1736" builtinId="9" hidden="1"/>
    <cellStyle name="Hiperligação Visitada" xfId="1738" builtinId="9" hidden="1"/>
    <cellStyle name="Hiperligação Visitada" xfId="1740" builtinId="9" hidden="1"/>
    <cellStyle name="Hiperligação Visitada" xfId="1742" builtinId="9" hidden="1"/>
    <cellStyle name="Hiperligação Visitada" xfId="1744" builtinId="9" hidden="1"/>
    <cellStyle name="Hiperligação Visitada" xfId="1746" builtinId="9" hidden="1"/>
    <cellStyle name="Hiperligação Visitada" xfId="1748" builtinId="9" hidden="1"/>
    <cellStyle name="Hiperligação Visitada" xfId="1750" builtinId="9" hidden="1"/>
    <cellStyle name="Hiperligação Visitada" xfId="1752" builtinId="9" hidden="1"/>
    <cellStyle name="Hiperligação Visitada" xfId="1754" builtinId="9" hidden="1"/>
    <cellStyle name="Hiperligação Visitada" xfId="1756" builtinId="9" hidden="1"/>
    <cellStyle name="Hiperligação Visitada" xfId="1758" builtinId="9" hidden="1"/>
    <cellStyle name="Hiperligação Visitada" xfId="1760" builtinId="9" hidden="1"/>
    <cellStyle name="Hiperligação Visitada" xfId="1762" builtinId="9" hidden="1"/>
    <cellStyle name="Hiperligação Visitada" xfId="1764" builtinId="9" hidden="1"/>
    <cellStyle name="Hiperligação Visitada" xfId="1766" builtinId="9" hidden="1"/>
    <cellStyle name="Hiperligação Visitada" xfId="1768" builtinId="9" hidden="1"/>
    <cellStyle name="Hiperligação Visitada" xfId="1770" builtinId="9" hidden="1"/>
    <cellStyle name="Hiperligação Visitada" xfId="1772" builtinId="9" hidden="1"/>
    <cellStyle name="Hiperligação Visitada" xfId="1774" builtinId="9" hidden="1"/>
    <cellStyle name="Hiperligação Visitada" xfId="1776" builtinId="9" hidden="1"/>
    <cellStyle name="Hiperligação Visitada" xfId="1778" builtinId="9" hidden="1"/>
    <cellStyle name="Hiperligação Visitada" xfId="1780" builtinId="9" hidden="1"/>
    <cellStyle name="Hiperligação Visitada" xfId="1782" builtinId="9" hidden="1"/>
    <cellStyle name="Hiperligação Visitada" xfId="1784" builtinId="9" hidden="1"/>
    <cellStyle name="Hiperligação Visitada" xfId="1786" builtinId="9" hidden="1"/>
    <cellStyle name="Hiperligação Visitada" xfId="1788" builtinId="9" hidden="1"/>
    <cellStyle name="Hiperligação Visitada" xfId="1790" builtinId="9" hidden="1"/>
    <cellStyle name="Hiperligação Visitada" xfId="1792" builtinId="9" hidden="1"/>
    <cellStyle name="Hiperligação Visitada" xfId="1794" builtinId="9" hidden="1"/>
    <cellStyle name="Hiperligação Visitada" xfId="1796" builtinId="9" hidden="1"/>
    <cellStyle name="Hiperligação Visitada" xfId="1798" builtinId="9" hidden="1"/>
    <cellStyle name="Normal" xfId="0" builtinId="0"/>
    <cellStyle name="Normal 2" xfId="1" xr:uid="{00000000-0005-0000-0000-000004070000}"/>
    <cellStyle name="Normal 2 2" xfId="2" xr:uid="{00000000-0005-0000-0000-000005070000}"/>
    <cellStyle name="Normal 3" xfId="3" xr:uid="{00000000-0005-0000-0000-000006070000}"/>
    <cellStyle name="Normal 4" xfId="4" xr:uid="{00000000-0005-0000-0000-000007070000}"/>
    <cellStyle name="Normal 4 2" xfId="1799" xr:uid="{00000000-0005-0000-0000-000002070000}"/>
    <cellStyle name="Normal 5" xfId="1801" xr:uid="{F898148B-1E44-314D-9D54-0643ECF33DF0}"/>
    <cellStyle name="Normal 5 2" xfId="1803" xr:uid="{F898148B-1E44-314D-9D54-0643ECF33DF0}"/>
    <cellStyle name="Percentagem 2" xfId="1800" xr:uid="{00000000-0005-0000-0000-000036070000}"/>
  </cellStyles>
  <dxfs count="46"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6AA84F"/>
          <bgColor rgb="FF6AA84F"/>
        </patternFill>
      </fill>
    </dxf>
    <dxf>
      <fill>
        <patternFill patternType="solid">
          <fgColor rgb="FF6AA84F"/>
          <bgColor rgb="FF6AA84F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8080"/>
      <color rgb="FFC0C0C0"/>
      <color rgb="FF90713A"/>
      <color rgb="FF4F81B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6"/>
    <pageSetUpPr fitToPage="1"/>
  </sheetPr>
  <dimension ref="A1:AN284"/>
  <sheetViews>
    <sheetView tabSelected="1" zoomScale="90" zoomScaleNormal="90" zoomScaleSheetLayoutView="100" workbookViewId="0">
      <selection activeCell="K8" sqref="K8"/>
    </sheetView>
  </sheetViews>
  <sheetFormatPr defaultColWidth="8.6640625" defaultRowHeight="13.2" x14ac:dyDescent="0.25"/>
  <cols>
    <col min="1" max="1" width="7.109375" style="47" bestFit="1" customWidth="1"/>
    <col min="2" max="2" width="4.6640625" style="47" customWidth="1"/>
    <col min="3" max="3" width="28.109375" style="63" customWidth="1"/>
    <col min="4" max="4" width="15" style="64" customWidth="1"/>
    <col min="5" max="5" width="63" style="47" customWidth="1"/>
    <col min="6" max="6" width="12.44140625" style="47" customWidth="1"/>
    <col min="7" max="7" width="9.6640625" style="68" customWidth="1"/>
    <col min="8" max="8" width="9.6640625" style="47" customWidth="1"/>
    <col min="9" max="9" width="12.6640625" style="39" customWidth="1"/>
    <col min="10" max="10" width="12.6640625" style="65" customWidth="1"/>
    <col min="11" max="12" width="12.6640625" style="67" customWidth="1"/>
    <col min="13" max="13" width="12.6640625" style="66" customWidth="1"/>
    <col min="14" max="14" width="17.77734375" style="40" customWidth="1"/>
    <col min="15" max="15" width="9.6640625" style="69" customWidth="1"/>
    <col min="16" max="16" width="8" style="39" bestFit="1" customWidth="1"/>
    <col min="17" max="40" width="8.6640625" style="39" customWidth="1"/>
    <col min="41" max="16384" width="8.6640625" style="12"/>
  </cols>
  <sheetData>
    <row r="1" spans="1:40" ht="39.6" x14ac:dyDescent="0.25">
      <c r="A1" s="540" t="s">
        <v>20</v>
      </c>
      <c r="B1" s="541"/>
      <c r="C1" s="542"/>
      <c r="D1" s="543" t="s">
        <v>37</v>
      </c>
      <c r="E1" s="545" t="s">
        <v>2</v>
      </c>
      <c r="F1" s="546"/>
      <c r="G1" s="546"/>
      <c r="H1" s="547"/>
      <c r="I1" s="548" t="s">
        <v>164</v>
      </c>
      <c r="J1" s="550" t="s">
        <v>165</v>
      </c>
      <c r="K1" s="538" t="s">
        <v>4</v>
      </c>
      <c r="L1" s="539"/>
      <c r="M1" s="10" t="s">
        <v>17</v>
      </c>
      <c r="N1" s="11"/>
      <c r="O1" s="11" t="s">
        <v>36</v>
      </c>
      <c r="P1" s="11" t="s">
        <v>12</v>
      </c>
      <c r="Q1" s="11" t="s">
        <v>10</v>
      </c>
      <c r="R1" s="11" t="s">
        <v>9</v>
      </c>
      <c r="S1" s="11" t="s">
        <v>26</v>
      </c>
      <c r="T1" s="11" t="s">
        <v>11</v>
      </c>
      <c r="U1" s="11" t="s">
        <v>21</v>
      </c>
      <c r="V1" s="11" t="s">
        <v>22</v>
      </c>
      <c r="W1" s="11" t="s">
        <v>15</v>
      </c>
      <c r="X1" s="11" t="s">
        <v>14</v>
      </c>
      <c r="Y1" s="11" t="s">
        <v>13</v>
      </c>
      <c r="Z1" s="11" t="s">
        <v>16</v>
      </c>
      <c r="AA1" s="11" t="s">
        <v>23</v>
      </c>
      <c r="AB1" s="11" t="s">
        <v>24</v>
      </c>
      <c r="AC1" s="11" t="s">
        <v>27</v>
      </c>
      <c r="AD1" s="11" t="s">
        <v>25</v>
      </c>
      <c r="AE1" s="83" t="s">
        <v>32</v>
      </c>
      <c r="AF1" s="83" t="s">
        <v>30</v>
      </c>
      <c r="AG1" s="83" t="s">
        <v>38</v>
      </c>
      <c r="AH1" s="84" t="s">
        <v>29</v>
      </c>
      <c r="AI1" s="84" t="s">
        <v>28</v>
      </c>
      <c r="AJ1" s="70" t="s">
        <v>31</v>
      </c>
      <c r="AK1" s="70" t="s">
        <v>35</v>
      </c>
      <c r="AL1" s="70" t="s">
        <v>149</v>
      </c>
      <c r="AM1" s="11" t="s">
        <v>19</v>
      </c>
      <c r="AN1" s="11" t="s">
        <v>18</v>
      </c>
    </row>
    <row r="2" spans="1:40" ht="27" thickBot="1" x14ac:dyDescent="0.3">
      <c r="A2" s="13" t="s">
        <v>8</v>
      </c>
      <c r="B2" s="72" t="s">
        <v>34</v>
      </c>
      <c r="C2" s="14" t="s">
        <v>159</v>
      </c>
      <c r="D2" s="544"/>
      <c r="E2" s="13" t="s">
        <v>0</v>
      </c>
      <c r="F2" s="15" t="s">
        <v>1</v>
      </c>
      <c r="G2" s="16" t="s">
        <v>6</v>
      </c>
      <c r="H2" s="14" t="s">
        <v>3</v>
      </c>
      <c r="I2" s="549"/>
      <c r="J2" s="551"/>
      <c r="K2" s="17" t="s">
        <v>166</v>
      </c>
      <c r="L2" s="18" t="s">
        <v>5</v>
      </c>
      <c r="M2" s="19" t="s">
        <v>4</v>
      </c>
      <c r="N2" s="11" t="s">
        <v>33</v>
      </c>
      <c r="O2" s="82" t="e">
        <f>+SUM(P2:AN2)</f>
        <v>#REF!</v>
      </c>
      <c r="P2" s="11" t="e">
        <f>ROUND(#REF!+#REF!+#REF!+#REF!+#REF!+P4+P26+#REF!+P96+#REF!+#REF!+#REF!+#REF!+P121+#REF!+#REF!+#REF!+#REF!+#REF!+#REF!+#REF!+#REF!+#REF!+#REF!+#REF!+#REF!+#REF!+#REF!+#REF!+#REF!+#REF!+#REF!+#REF!+#REF!+#REF!+#REF!,2)</f>
        <v>#REF!</v>
      </c>
      <c r="Q2" s="11" t="e">
        <f>ROUND(#REF!+#REF!+#REF!+#REF!+#REF!+Q4+Q26+#REF!+Q96+#REF!+#REF!+#REF!+#REF!+Q121+#REF!+#REF!+#REF!+#REF!+#REF!+#REF!+#REF!+#REF!+#REF!+#REF!+#REF!+#REF!+#REF!+#REF!+#REF!+#REF!+#REF!+#REF!+#REF!+#REF!+#REF!+#REF!,2)</f>
        <v>#REF!</v>
      </c>
      <c r="R2" s="11" t="e">
        <f>ROUND(#REF!+#REF!+#REF!+#REF!+#REF!+R4+R26+#REF!+R96+#REF!+#REF!+#REF!+#REF!+R121+#REF!+#REF!+#REF!+#REF!+#REF!+#REF!+#REF!+#REF!+#REF!+#REF!+#REF!+#REF!+#REF!+#REF!+#REF!+#REF!+#REF!+#REF!+#REF!+#REF!+#REF!+#REF!,2)</f>
        <v>#REF!</v>
      </c>
      <c r="S2" s="11" t="e">
        <f>ROUND(#REF!+#REF!+#REF!+#REF!+#REF!+S4+S26+#REF!+S96+#REF!+#REF!+#REF!+#REF!+S121+#REF!+#REF!+#REF!+#REF!+#REF!+#REF!+#REF!+#REF!+#REF!+#REF!+#REF!+#REF!+#REF!+#REF!+#REF!+#REF!+#REF!+#REF!+#REF!+#REF!+#REF!+#REF!,2)</f>
        <v>#REF!</v>
      </c>
      <c r="T2" s="11" t="e">
        <f>ROUND(#REF!+#REF!+#REF!+#REF!+#REF!+T4+T26+#REF!+T96+#REF!+#REF!+#REF!+#REF!+T121+#REF!+#REF!+#REF!+#REF!+#REF!+#REF!+#REF!+#REF!+#REF!+#REF!+#REF!+#REF!+#REF!+#REF!+#REF!+#REF!+#REF!+#REF!+#REF!+#REF!+#REF!+#REF!,2)</f>
        <v>#REF!</v>
      </c>
      <c r="U2" s="11" t="e">
        <f>ROUND(#REF!+#REF!+#REF!+#REF!+#REF!+U4+U26+#REF!+U96+#REF!+#REF!+#REF!+#REF!+U121+#REF!+#REF!+#REF!+#REF!+#REF!+#REF!+#REF!+#REF!+#REF!+#REF!+#REF!+#REF!+#REF!+#REF!+#REF!+#REF!+#REF!+#REF!+#REF!+#REF!+#REF!+#REF!,2)</f>
        <v>#REF!</v>
      </c>
      <c r="V2" s="11" t="e">
        <f>ROUND(#REF!+#REF!+#REF!+#REF!+#REF!+V4+V26+#REF!+V96+#REF!+#REF!+#REF!+#REF!+V121+#REF!+#REF!+#REF!+#REF!+#REF!+#REF!+#REF!+#REF!+#REF!+#REF!+#REF!+#REF!+#REF!+#REF!+#REF!+#REF!+#REF!+#REF!+#REF!+#REF!+#REF!+#REF!,2)</f>
        <v>#REF!</v>
      </c>
      <c r="W2" s="11" t="e">
        <f>ROUND(#REF!+#REF!+#REF!+#REF!+#REF!+W4+W26+#REF!+W96+#REF!+#REF!+#REF!+#REF!+W121+#REF!+#REF!+#REF!+#REF!+#REF!+#REF!+#REF!+#REF!+#REF!+#REF!+#REF!+#REF!+#REF!+#REF!+#REF!+#REF!+#REF!+#REF!+#REF!+#REF!+#REF!+#REF!,2)</f>
        <v>#REF!</v>
      </c>
      <c r="X2" s="11" t="e">
        <f>ROUND(#REF!+#REF!+#REF!+#REF!+#REF!+X4+X26+#REF!+X96+#REF!+#REF!+#REF!+#REF!+X121+#REF!+#REF!+#REF!+#REF!+#REF!+#REF!+#REF!+#REF!+#REF!+#REF!+#REF!+#REF!+#REF!+#REF!+#REF!+#REF!+#REF!+#REF!+#REF!+#REF!+#REF!+#REF!,2)</f>
        <v>#REF!</v>
      </c>
      <c r="Y2" s="11" t="e">
        <f>ROUND(#REF!+#REF!+#REF!+#REF!+#REF!+Y4+Y26+#REF!+Y96+#REF!+#REF!+#REF!+#REF!+Y121+#REF!+#REF!+#REF!+#REF!+#REF!+#REF!+#REF!+#REF!+#REF!+#REF!+#REF!+#REF!+#REF!+#REF!+#REF!+#REF!+#REF!+#REF!+#REF!+#REF!+#REF!+#REF!,2)</f>
        <v>#REF!</v>
      </c>
      <c r="Z2" s="11" t="e">
        <f>ROUND(#REF!+#REF!+#REF!+#REF!+#REF!+Z4+Z26+#REF!+Z96+#REF!+#REF!+#REF!+#REF!+Z121+#REF!+#REF!+#REF!+#REF!+#REF!+#REF!+#REF!+#REF!+#REF!+#REF!+#REF!+#REF!+#REF!+#REF!+#REF!+#REF!+#REF!+#REF!+#REF!+#REF!+#REF!+#REF!,2)</f>
        <v>#REF!</v>
      </c>
      <c r="AA2" s="11" t="e">
        <f>ROUND(#REF!+#REF!+#REF!+#REF!+#REF!+AA4+AA26+#REF!+AA96+#REF!+#REF!+#REF!+#REF!+AA121+#REF!+#REF!+#REF!+#REF!+#REF!+#REF!+#REF!+#REF!+#REF!+#REF!+#REF!+#REF!+#REF!+#REF!+#REF!+#REF!+#REF!+#REF!+#REF!+#REF!+#REF!+#REF!,2)</f>
        <v>#REF!</v>
      </c>
      <c r="AB2" s="11" t="e">
        <f>ROUND(#REF!+#REF!+#REF!+#REF!+#REF!+AB4+AB26+#REF!+AB96+#REF!+#REF!+#REF!+#REF!+AB121+#REF!+#REF!+#REF!+#REF!+#REF!+#REF!+#REF!+#REF!+#REF!+#REF!+#REF!+#REF!+#REF!+#REF!+#REF!+#REF!+#REF!+#REF!+#REF!+#REF!+#REF!+#REF!,2)</f>
        <v>#REF!</v>
      </c>
      <c r="AC2" s="11" t="e">
        <f>ROUND(#REF!+#REF!+#REF!+#REF!+#REF!+AC4+AC26+#REF!+AC96+#REF!+#REF!+#REF!+#REF!+AC121+#REF!+#REF!+#REF!+#REF!+#REF!+#REF!+#REF!+#REF!+#REF!+#REF!+#REF!+#REF!+#REF!+#REF!+#REF!+#REF!+#REF!+#REF!+#REF!+#REF!+#REF!+#REF!,2)</f>
        <v>#REF!</v>
      </c>
      <c r="AD2" s="11" t="e">
        <f>ROUND(#REF!+#REF!+#REF!+#REF!+#REF!+AD4+AD26+#REF!+AD96+#REF!+#REF!+#REF!+#REF!+AD121+#REF!+#REF!+#REF!+#REF!+#REF!+#REF!+#REF!+#REF!+#REF!+#REF!+#REF!+#REF!+#REF!+#REF!+#REF!+#REF!+#REF!+#REF!+#REF!+#REF!+#REF!+#REF!,2)</f>
        <v>#REF!</v>
      </c>
      <c r="AE2" s="11" t="e">
        <f>ROUND(#REF!+#REF!+#REF!+#REF!+#REF!+AE4+AE26+#REF!+AE96+#REF!+#REF!+#REF!+#REF!+AE121+#REF!+#REF!+#REF!+#REF!+#REF!+#REF!+#REF!+#REF!+#REF!+#REF!+#REF!+#REF!+#REF!+#REF!+#REF!+#REF!+#REF!+#REF!+#REF!+#REF!+#REF!+#REF!,2)</f>
        <v>#REF!</v>
      </c>
      <c r="AF2" s="11" t="e">
        <f>ROUND(#REF!+#REF!+#REF!+#REF!+#REF!+AF4+AF26+#REF!+AF96+#REF!+#REF!+#REF!+#REF!+AF121+#REF!+#REF!+#REF!+#REF!+#REF!+#REF!+#REF!+#REF!+#REF!+#REF!+#REF!+#REF!+#REF!+#REF!+#REF!+#REF!+#REF!+#REF!+#REF!+#REF!+#REF!+#REF!,2)</f>
        <v>#REF!</v>
      </c>
      <c r="AG2" s="11" t="e">
        <f>ROUND(#REF!+#REF!+#REF!+#REF!+#REF!+AG4+AG26+#REF!+AG96+#REF!+#REF!+#REF!+#REF!+AG121+#REF!+#REF!+#REF!+#REF!+#REF!+#REF!+#REF!+#REF!+#REF!+#REF!+#REF!+#REF!+#REF!+#REF!+#REF!+#REF!+#REF!+#REF!+#REF!+#REF!+#REF!+#REF!,2)</f>
        <v>#REF!</v>
      </c>
      <c r="AH2" s="11" t="e">
        <f>ROUND(#REF!+#REF!+#REF!+#REF!+#REF!+AH4+AH26+#REF!+AH96+#REF!+#REF!+#REF!+#REF!+AH121+#REF!+#REF!+#REF!+#REF!+#REF!+#REF!+#REF!+#REF!+#REF!+#REF!+#REF!+#REF!+#REF!+#REF!+#REF!+#REF!+#REF!+#REF!+#REF!+#REF!+#REF!+#REF!,2)</f>
        <v>#REF!</v>
      </c>
      <c r="AI2" s="11" t="e">
        <f>ROUND(#REF!+#REF!+#REF!+#REF!+#REF!+AI4+AI26+#REF!+AI96+#REF!+#REF!+#REF!+#REF!+AI121+#REF!+#REF!+#REF!+#REF!+#REF!+#REF!+#REF!+#REF!+#REF!+#REF!+#REF!+#REF!+#REF!+#REF!+#REF!+#REF!+#REF!+#REF!+#REF!+#REF!+#REF!+#REF!,2)</f>
        <v>#REF!</v>
      </c>
      <c r="AJ2" s="11" t="e">
        <f>ROUND(#REF!+#REF!+#REF!+#REF!+#REF!+AJ4+AJ26+#REF!+AJ96+#REF!+#REF!+#REF!+#REF!+AJ121+#REF!+#REF!+#REF!+#REF!+#REF!+#REF!+#REF!+#REF!+#REF!+#REF!+#REF!+#REF!+#REF!+#REF!+#REF!+#REF!+#REF!+#REF!+#REF!+#REF!+#REF!+#REF!,2)</f>
        <v>#REF!</v>
      </c>
      <c r="AK2" s="11" t="e">
        <f>ROUND(#REF!+#REF!+#REF!+#REF!+#REF!+AK4+AK26+#REF!+AK96+#REF!+#REF!+#REF!+#REF!+AK121+#REF!+#REF!+#REF!+#REF!+#REF!+#REF!+#REF!+#REF!+#REF!+#REF!+#REF!+#REF!+#REF!+#REF!+#REF!+#REF!+#REF!+#REF!+#REF!+#REF!+#REF!+#REF!,2)</f>
        <v>#REF!</v>
      </c>
      <c r="AL2" s="11" t="e">
        <f>ROUND(#REF!+#REF!+#REF!+#REF!+#REF!+AL4+AL26+#REF!+AL96+#REF!+#REF!+#REF!+#REF!+AL121+#REF!+#REF!+#REF!+#REF!+#REF!+#REF!+#REF!+#REF!+#REF!+#REF!+#REF!+#REF!+#REF!+#REF!+#REF!+#REF!+#REF!+#REF!+#REF!+#REF!+#REF!+#REF!,2)</f>
        <v>#REF!</v>
      </c>
      <c r="AM2" s="11" t="e">
        <f>ROUND(#REF!+#REF!+#REF!+#REF!+#REF!+AM4+AM26+#REF!+AM96+#REF!+#REF!+#REF!+#REF!+AM121+#REF!+#REF!+#REF!+#REF!+#REF!+#REF!+#REF!+#REF!+#REF!+#REF!+#REF!+#REF!+#REF!+#REF!+#REF!+#REF!+#REF!+#REF!+#REF!+#REF!+#REF!+#REF!,2)</f>
        <v>#REF!</v>
      </c>
      <c r="AN2" s="11" t="e">
        <f>ROUND(#REF!+#REF!+#REF!+#REF!+#REF!+AN4+AN26+#REF!+AN96+#REF!+#REF!+#REF!+#REF!+AN121+#REF!+#REF!+#REF!+#REF!+#REF!+#REF!+#REF!+#REF!+#REF!+#REF!+#REF!+#REF!+#REF!+#REF!+#REF!+#REF!+#REF!+#REF!+#REF!+#REF!+#REF!+#REF!,2)</f>
        <v>#REF!</v>
      </c>
    </row>
    <row r="3" spans="1:40" x14ac:dyDescent="0.25">
      <c r="A3" s="20"/>
      <c r="B3" s="20"/>
      <c r="C3" s="21"/>
      <c r="D3" s="22"/>
      <c r="E3" s="2"/>
      <c r="F3" s="2"/>
      <c r="G3" s="3"/>
      <c r="H3" s="2"/>
      <c r="I3" s="23"/>
      <c r="J3" s="23"/>
      <c r="K3" s="24"/>
      <c r="L3" s="24"/>
      <c r="M3" s="25"/>
      <c r="N3" s="73"/>
      <c r="O3" s="78">
        <f>SUM(P3:AN3)</f>
        <v>9.65</v>
      </c>
      <c r="P3" s="27">
        <f t="shared" ref="P3:AN3" si="0">SUM(P5:P24)</f>
        <v>6</v>
      </c>
      <c r="Q3" s="27">
        <f t="shared" si="0"/>
        <v>0</v>
      </c>
      <c r="R3" s="27">
        <f t="shared" si="0"/>
        <v>3.65</v>
      </c>
      <c r="S3" s="27">
        <f t="shared" si="0"/>
        <v>0</v>
      </c>
      <c r="T3" s="27">
        <f t="shared" si="0"/>
        <v>0</v>
      </c>
      <c r="U3" s="27">
        <f t="shared" si="0"/>
        <v>0</v>
      </c>
      <c r="V3" s="27">
        <f t="shared" si="0"/>
        <v>0</v>
      </c>
      <c r="W3" s="27">
        <f t="shared" si="0"/>
        <v>0</v>
      </c>
      <c r="X3" s="27">
        <f t="shared" si="0"/>
        <v>0</v>
      </c>
      <c r="Y3" s="27">
        <f t="shared" si="0"/>
        <v>0</v>
      </c>
      <c r="Z3" s="27">
        <f t="shared" si="0"/>
        <v>0</v>
      </c>
      <c r="AA3" s="27">
        <f t="shared" si="0"/>
        <v>0</v>
      </c>
      <c r="AB3" s="27">
        <f t="shared" si="0"/>
        <v>0</v>
      </c>
      <c r="AC3" s="27">
        <f t="shared" si="0"/>
        <v>0</v>
      </c>
      <c r="AD3" s="27">
        <f t="shared" si="0"/>
        <v>0</v>
      </c>
      <c r="AE3" s="27">
        <f t="shared" si="0"/>
        <v>0</v>
      </c>
      <c r="AF3" s="27">
        <f t="shared" si="0"/>
        <v>0</v>
      </c>
      <c r="AG3" s="27">
        <f t="shared" si="0"/>
        <v>0</v>
      </c>
      <c r="AH3" s="27">
        <f t="shared" si="0"/>
        <v>0</v>
      </c>
      <c r="AI3" s="27">
        <f t="shared" si="0"/>
        <v>0</v>
      </c>
      <c r="AJ3" s="27">
        <f t="shared" si="0"/>
        <v>0</v>
      </c>
      <c r="AK3" s="27">
        <f t="shared" si="0"/>
        <v>0</v>
      </c>
      <c r="AL3" s="27">
        <f t="shared" si="0"/>
        <v>0</v>
      </c>
      <c r="AM3" s="27">
        <f t="shared" si="0"/>
        <v>0</v>
      </c>
      <c r="AN3" s="27">
        <f t="shared" si="0"/>
        <v>0</v>
      </c>
    </row>
    <row r="4" spans="1:40" s="31" customFormat="1" ht="13.8" x14ac:dyDescent="0.3">
      <c r="A4" s="28" t="s">
        <v>49</v>
      </c>
      <c r="B4" s="28" t="s">
        <v>39</v>
      </c>
      <c r="C4" s="186" t="s">
        <v>50</v>
      </c>
      <c r="D4" s="30" t="s">
        <v>7</v>
      </c>
      <c r="E4" s="1"/>
      <c r="F4" s="190"/>
      <c r="G4" s="57"/>
      <c r="H4" s="56"/>
      <c r="I4" s="32">
        <f>+SUM(I5:I24)</f>
        <v>26.95</v>
      </c>
      <c r="J4" s="33">
        <f>I4/2</f>
        <v>13.475</v>
      </c>
      <c r="K4" s="99"/>
      <c r="L4" s="99"/>
      <c r="M4" s="34">
        <v>1</v>
      </c>
      <c r="N4" s="7" t="str">
        <f t="shared" ref="N4" ca="1" si="1">IF(YEAR(L4)=YEAR(TODAY()),IF(MONTH(L4)-MONTH(TODAY())&gt;0,IF(MONTH(L4)-MONTH(TODAY())&lt;=3,"Renovar Contrato?",""),""),"")</f>
        <v/>
      </c>
      <c r="O4" s="78">
        <f>SUM(P4:AN4)</f>
        <v>0.40208333333333335</v>
      </c>
      <c r="P4" s="26">
        <f>P3/24</f>
        <v>0.25</v>
      </c>
      <c r="Q4" s="26">
        <f t="shared" ref="Q4:AN4" si="2">Q3/24</f>
        <v>0</v>
      </c>
      <c r="R4" s="26">
        <f t="shared" si="2"/>
        <v>0.15208333333333332</v>
      </c>
      <c r="S4" s="26">
        <f t="shared" si="2"/>
        <v>0</v>
      </c>
      <c r="T4" s="26">
        <f t="shared" si="2"/>
        <v>0</v>
      </c>
      <c r="U4" s="26">
        <f t="shared" si="2"/>
        <v>0</v>
      </c>
      <c r="V4" s="26">
        <f t="shared" si="2"/>
        <v>0</v>
      </c>
      <c r="W4" s="26">
        <f t="shared" si="2"/>
        <v>0</v>
      </c>
      <c r="X4" s="26">
        <f t="shared" si="2"/>
        <v>0</v>
      </c>
      <c r="Y4" s="26">
        <f t="shared" si="2"/>
        <v>0</v>
      </c>
      <c r="Z4" s="26">
        <f t="shared" si="2"/>
        <v>0</v>
      </c>
      <c r="AA4" s="26">
        <f t="shared" si="2"/>
        <v>0</v>
      </c>
      <c r="AB4" s="26">
        <f t="shared" si="2"/>
        <v>0</v>
      </c>
      <c r="AC4" s="26">
        <f t="shared" si="2"/>
        <v>0</v>
      </c>
      <c r="AD4" s="26">
        <f t="shared" si="2"/>
        <v>0</v>
      </c>
      <c r="AE4" s="26">
        <f t="shared" si="2"/>
        <v>0</v>
      </c>
      <c r="AF4" s="26">
        <f t="shared" si="2"/>
        <v>0</v>
      </c>
      <c r="AG4" s="26">
        <f t="shared" si="2"/>
        <v>0</v>
      </c>
      <c r="AH4" s="26">
        <f t="shared" si="2"/>
        <v>0</v>
      </c>
      <c r="AI4" s="26">
        <f t="shared" si="2"/>
        <v>0</v>
      </c>
      <c r="AJ4" s="26">
        <f t="shared" si="2"/>
        <v>0</v>
      </c>
      <c r="AK4" s="26">
        <f>AK3/24</f>
        <v>0</v>
      </c>
      <c r="AL4" s="26">
        <f>AL3/24</f>
        <v>0</v>
      </c>
      <c r="AM4" s="26">
        <f t="shared" si="2"/>
        <v>0</v>
      </c>
      <c r="AN4" s="26">
        <f t="shared" si="2"/>
        <v>0</v>
      </c>
    </row>
    <row r="5" spans="1:40" s="36" customFormat="1" ht="13.8" x14ac:dyDescent="0.3">
      <c r="A5" s="58"/>
      <c r="B5" s="58"/>
      <c r="C5" s="29"/>
      <c r="D5" s="96"/>
      <c r="E5" s="76" t="s">
        <v>51</v>
      </c>
      <c r="F5" s="191" t="s">
        <v>9</v>
      </c>
      <c r="G5" s="75" t="s">
        <v>41</v>
      </c>
      <c r="H5" s="74">
        <v>1</v>
      </c>
      <c r="I5" s="42">
        <f>+SUM(H5:H12)</f>
        <v>7.04</v>
      </c>
      <c r="J5" s="33"/>
      <c r="K5" s="38"/>
      <c r="L5" s="38"/>
      <c r="M5" s="11"/>
      <c r="N5" s="73"/>
      <c r="O5" s="11"/>
      <c r="P5" s="39" t="str">
        <f>IF($F5=P$1,$H5," ")</f>
        <v xml:space="preserve"> </v>
      </c>
      <c r="Q5" s="39" t="str">
        <f t="shared" ref="Q5:AF17" si="3">IF($F5=Q$1,$H5," ")</f>
        <v xml:space="preserve"> </v>
      </c>
      <c r="R5" s="39">
        <f t="shared" si="3"/>
        <v>1</v>
      </c>
      <c r="S5" s="39" t="str">
        <f t="shared" si="3"/>
        <v xml:space="preserve"> </v>
      </c>
      <c r="T5" s="39" t="str">
        <f t="shared" si="3"/>
        <v xml:space="preserve"> </v>
      </c>
      <c r="U5" s="39" t="str">
        <f t="shared" si="3"/>
        <v xml:space="preserve"> </v>
      </c>
      <c r="V5" s="39" t="str">
        <f t="shared" si="3"/>
        <v xml:space="preserve"> </v>
      </c>
      <c r="W5" s="39" t="str">
        <f t="shared" si="3"/>
        <v xml:space="preserve"> </v>
      </c>
      <c r="X5" s="39" t="str">
        <f t="shared" si="3"/>
        <v xml:space="preserve"> </v>
      </c>
      <c r="Y5" s="39" t="str">
        <f t="shared" si="3"/>
        <v xml:space="preserve"> </v>
      </c>
      <c r="Z5" s="39" t="str">
        <f t="shared" si="3"/>
        <v xml:space="preserve"> </v>
      </c>
      <c r="AA5" s="39" t="str">
        <f t="shared" si="3"/>
        <v xml:space="preserve"> </v>
      </c>
      <c r="AB5" s="39" t="str">
        <f t="shared" si="3"/>
        <v xml:space="preserve"> </v>
      </c>
      <c r="AC5" s="39" t="str">
        <f t="shared" si="3"/>
        <v xml:space="preserve"> </v>
      </c>
      <c r="AD5" s="39" t="str">
        <f t="shared" si="3"/>
        <v xml:space="preserve"> </v>
      </c>
      <c r="AE5" s="39" t="str">
        <f t="shared" si="3"/>
        <v xml:space="preserve"> </v>
      </c>
      <c r="AF5" s="39" t="str">
        <f t="shared" si="3"/>
        <v xml:space="preserve"> </v>
      </c>
      <c r="AG5" s="39" t="str">
        <f t="shared" ref="AG5:AN17" si="4">IF($F5=AG$1,$H5," ")</f>
        <v xml:space="preserve"> </v>
      </c>
      <c r="AH5" s="39" t="str">
        <f t="shared" si="4"/>
        <v xml:space="preserve"> </v>
      </c>
      <c r="AI5" s="39" t="str">
        <f t="shared" si="4"/>
        <v xml:space="preserve"> </v>
      </c>
      <c r="AJ5" s="39" t="str">
        <f t="shared" si="4"/>
        <v xml:space="preserve"> </v>
      </c>
      <c r="AK5" s="39" t="str">
        <f t="shared" si="4"/>
        <v xml:space="preserve"> </v>
      </c>
      <c r="AL5" s="39" t="str">
        <f t="shared" si="4"/>
        <v xml:space="preserve"> </v>
      </c>
      <c r="AM5" s="39" t="str">
        <f t="shared" si="4"/>
        <v xml:space="preserve"> </v>
      </c>
      <c r="AN5" s="39" t="str">
        <f t="shared" si="4"/>
        <v xml:space="preserve"> </v>
      </c>
    </row>
    <row r="6" spans="1:40" s="36" customFormat="1" ht="13.8" x14ac:dyDescent="0.3">
      <c r="A6" s="58"/>
      <c r="B6" s="58"/>
      <c r="C6" s="45"/>
      <c r="D6" s="96"/>
      <c r="E6" s="76" t="s">
        <v>52</v>
      </c>
      <c r="F6" s="191" t="s">
        <v>9</v>
      </c>
      <c r="G6" s="75" t="s">
        <v>41</v>
      </c>
      <c r="H6" s="74">
        <v>1</v>
      </c>
      <c r="I6" s="33"/>
      <c r="J6" s="33"/>
      <c r="K6" s="38"/>
      <c r="L6" s="38"/>
      <c r="M6" s="11"/>
      <c r="N6" s="73"/>
      <c r="O6" s="11"/>
      <c r="P6" s="39" t="str">
        <f t="shared" ref="P6:AE23" si="5">IF($F6=P$1,$H6," ")</f>
        <v xml:space="preserve"> </v>
      </c>
      <c r="Q6" s="39" t="str">
        <f t="shared" si="3"/>
        <v xml:space="preserve"> </v>
      </c>
      <c r="R6" s="39">
        <f t="shared" si="3"/>
        <v>1</v>
      </c>
      <c r="S6" s="39" t="str">
        <f t="shared" si="3"/>
        <v xml:space="preserve"> </v>
      </c>
      <c r="T6" s="39" t="str">
        <f t="shared" si="3"/>
        <v xml:space="preserve"> </v>
      </c>
      <c r="U6" s="39" t="str">
        <f t="shared" si="3"/>
        <v xml:space="preserve"> </v>
      </c>
      <c r="V6" s="39" t="str">
        <f t="shared" si="3"/>
        <v xml:space="preserve"> </v>
      </c>
      <c r="W6" s="39" t="str">
        <f t="shared" si="3"/>
        <v xml:space="preserve"> </v>
      </c>
      <c r="X6" s="39" t="str">
        <f t="shared" si="3"/>
        <v xml:space="preserve"> </v>
      </c>
      <c r="Y6" s="39" t="str">
        <f t="shared" si="3"/>
        <v xml:space="preserve"> </v>
      </c>
      <c r="Z6" s="39" t="str">
        <f t="shared" si="3"/>
        <v xml:space="preserve"> </v>
      </c>
      <c r="AA6" s="39" t="str">
        <f t="shared" si="3"/>
        <v xml:space="preserve"> </v>
      </c>
      <c r="AB6" s="39" t="str">
        <f t="shared" si="3"/>
        <v xml:space="preserve"> </v>
      </c>
      <c r="AC6" s="39" t="str">
        <f t="shared" si="3"/>
        <v xml:space="preserve"> </v>
      </c>
      <c r="AD6" s="39" t="str">
        <f t="shared" si="3"/>
        <v xml:space="preserve"> </v>
      </c>
      <c r="AE6" s="39" t="str">
        <f t="shared" si="3"/>
        <v xml:space="preserve"> </v>
      </c>
      <c r="AF6" s="39" t="str">
        <f t="shared" si="3"/>
        <v xml:space="preserve"> </v>
      </c>
      <c r="AG6" s="39" t="str">
        <f t="shared" si="4"/>
        <v xml:space="preserve"> </v>
      </c>
      <c r="AH6" s="39" t="str">
        <f t="shared" si="4"/>
        <v xml:space="preserve"> </v>
      </c>
      <c r="AI6" s="39" t="str">
        <f t="shared" si="4"/>
        <v xml:space="preserve"> </v>
      </c>
      <c r="AJ6" s="39" t="str">
        <f t="shared" si="4"/>
        <v xml:space="preserve"> </v>
      </c>
      <c r="AK6" s="39" t="str">
        <f t="shared" si="4"/>
        <v xml:space="preserve"> </v>
      </c>
      <c r="AL6" s="39" t="str">
        <f t="shared" si="4"/>
        <v xml:space="preserve"> </v>
      </c>
      <c r="AM6" s="39" t="str">
        <f t="shared" si="4"/>
        <v xml:space="preserve"> </v>
      </c>
      <c r="AN6" s="39" t="str">
        <f t="shared" si="4"/>
        <v xml:space="preserve"> </v>
      </c>
    </row>
    <row r="7" spans="1:40" s="36" customFormat="1" ht="13.8" x14ac:dyDescent="0.3">
      <c r="A7" s="58"/>
      <c r="B7" s="58"/>
      <c r="C7" s="45"/>
      <c r="D7" s="62"/>
      <c r="E7" s="40" t="s">
        <v>171</v>
      </c>
      <c r="F7" s="192" t="s">
        <v>24</v>
      </c>
      <c r="G7" s="75" t="s">
        <v>41</v>
      </c>
      <c r="H7" s="41">
        <v>1.4</v>
      </c>
      <c r="I7" s="33"/>
      <c r="J7" s="33"/>
      <c r="K7" s="38"/>
      <c r="L7" s="38"/>
      <c r="M7" s="11"/>
      <c r="N7" s="73"/>
      <c r="O7" s="11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39"/>
    </row>
    <row r="8" spans="1:40" s="223" customFormat="1" ht="13.8" x14ac:dyDescent="0.3">
      <c r="A8" s="234"/>
      <c r="B8" s="234"/>
      <c r="C8" s="45"/>
      <c r="D8" s="62"/>
      <c r="E8" s="1" t="s">
        <v>123</v>
      </c>
      <c r="F8" s="192" t="s">
        <v>16</v>
      </c>
      <c r="G8" s="55" t="s">
        <v>41</v>
      </c>
      <c r="H8" s="134">
        <v>1</v>
      </c>
      <c r="I8" s="220"/>
      <c r="J8" s="220"/>
      <c r="K8" s="38"/>
      <c r="L8" s="38"/>
      <c r="M8" s="11"/>
      <c r="N8" s="236"/>
      <c r="O8" s="11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</row>
    <row r="9" spans="1:40" s="223" customFormat="1" ht="13.8" x14ac:dyDescent="0.3">
      <c r="A9" s="234"/>
      <c r="B9" s="234"/>
      <c r="C9" s="45"/>
      <c r="D9" s="62"/>
      <c r="E9" s="1" t="s">
        <v>124</v>
      </c>
      <c r="F9" s="192" t="s">
        <v>16</v>
      </c>
      <c r="G9" s="55" t="s">
        <v>41</v>
      </c>
      <c r="H9" s="134">
        <v>1</v>
      </c>
      <c r="I9" s="220"/>
      <c r="J9" s="220"/>
      <c r="K9" s="38"/>
      <c r="L9" s="38"/>
      <c r="M9" s="11"/>
      <c r="N9" s="236"/>
      <c r="O9" s="11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39"/>
    </row>
    <row r="10" spans="1:40" s="223" customFormat="1" ht="13.8" x14ac:dyDescent="0.3">
      <c r="A10" s="234"/>
      <c r="B10" s="234"/>
      <c r="C10" s="45"/>
      <c r="D10" s="62"/>
      <c r="E10" s="143" t="s">
        <v>183</v>
      </c>
      <c r="F10" s="184" t="s">
        <v>24</v>
      </c>
      <c r="G10" s="144" t="s">
        <v>41</v>
      </c>
      <c r="H10" s="79">
        <v>0.64</v>
      </c>
      <c r="I10" s="220"/>
      <c r="J10" s="220"/>
      <c r="K10" s="38"/>
      <c r="L10" s="38"/>
      <c r="M10" s="11"/>
      <c r="N10" s="236"/>
      <c r="O10" s="11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39"/>
    </row>
    <row r="11" spans="1:40" s="36" customFormat="1" ht="13.8" x14ac:dyDescent="0.3">
      <c r="A11" s="58"/>
      <c r="B11" s="58"/>
      <c r="C11" s="45"/>
      <c r="D11" s="110"/>
      <c r="E11" s="1" t="s">
        <v>148</v>
      </c>
      <c r="F11" s="193" t="s">
        <v>14</v>
      </c>
      <c r="G11" s="137" t="s">
        <v>41</v>
      </c>
      <c r="H11" s="8">
        <v>1</v>
      </c>
      <c r="I11" s="33"/>
      <c r="J11" s="33"/>
      <c r="K11" s="38"/>
      <c r="L11" s="38"/>
      <c r="M11" s="11"/>
      <c r="N11" s="73"/>
      <c r="O11" s="11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39"/>
    </row>
    <row r="12" spans="1:40" s="223" customFormat="1" ht="13.8" x14ac:dyDescent="0.3">
      <c r="A12" s="234"/>
      <c r="B12" s="234"/>
      <c r="C12" s="45"/>
      <c r="D12" s="110"/>
      <c r="E12" s="1" t="s">
        <v>148</v>
      </c>
      <c r="F12" s="193" t="s">
        <v>15</v>
      </c>
      <c r="G12" s="137" t="s">
        <v>41</v>
      </c>
      <c r="H12" s="8"/>
      <c r="I12" s="220"/>
      <c r="J12" s="220"/>
      <c r="K12" s="38"/>
      <c r="L12" s="38"/>
      <c r="M12" s="11"/>
      <c r="N12" s="236"/>
      <c r="O12" s="11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39"/>
    </row>
    <row r="13" spans="1:40" s="223" customFormat="1" ht="13.8" x14ac:dyDescent="0.3">
      <c r="A13" s="234"/>
      <c r="B13" s="234"/>
      <c r="C13" s="45"/>
      <c r="D13" s="110"/>
      <c r="E13" s="251"/>
      <c r="F13" s="252"/>
      <c r="G13" s="253"/>
      <c r="H13" s="254"/>
      <c r="I13" s="107"/>
      <c r="J13" s="220"/>
      <c r="K13" s="38"/>
      <c r="L13" s="38"/>
      <c r="M13" s="11"/>
      <c r="N13" s="236"/>
      <c r="O13" s="11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39"/>
    </row>
    <row r="14" spans="1:40" s="36" customFormat="1" ht="13.8" x14ac:dyDescent="0.3">
      <c r="A14" s="44"/>
      <c r="B14" s="44"/>
      <c r="C14" s="209"/>
      <c r="D14" s="240"/>
      <c r="E14" s="76" t="s">
        <v>53</v>
      </c>
      <c r="F14" s="191" t="s">
        <v>12</v>
      </c>
      <c r="G14" s="75" t="s">
        <v>42</v>
      </c>
      <c r="H14" s="74">
        <v>2</v>
      </c>
      <c r="I14" s="42">
        <f>+SUM(H14:H23)</f>
        <v>14.14</v>
      </c>
      <c r="J14" s="42"/>
      <c r="K14" s="60"/>
      <c r="L14" s="60"/>
      <c r="M14" s="61"/>
      <c r="N14" s="73"/>
      <c r="O14" s="11"/>
      <c r="P14" s="39">
        <f t="shared" si="5"/>
        <v>2</v>
      </c>
      <c r="Q14" s="39" t="str">
        <f t="shared" si="3"/>
        <v xml:space="preserve"> </v>
      </c>
      <c r="R14" s="39" t="str">
        <f t="shared" si="3"/>
        <v xml:space="preserve"> </v>
      </c>
      <c r="S14" s="39" t="str">
        <f t="shared" si="3"/>
        <v xml:space="preserve"> </v>
      </c>
      <c r="T14" s="39" t="str">
        <f t="shared" si="3"/>
        <v xml:space="preserve"> </v>
      </c>
      <c r="U14" s="39" t="str">
        <f t="shared" si="3"/>
        <v xml:space="preserve"> </v>
      </c>
      <c r="V14" s="39" t="str">
        <f t="shared" si="3"/>
        <v xml:space="preserve"> </v>
      </c>
      <c r="W14" s="39" t="str">
        <f t="shared" si="3"/>
        <v xml:space="preserve"> </v>
      </c>
      <c r="X14" s="39" t="str">
        <f t="shared" si="3"/>
        <v xml:space="preserve"> </v>
      </c>
      <c r="Y14" s="39" t="str">
        <f t="shared" si="3"/>
        <v xml:space="preserve"> </v>
      </c>
      <c r="Z14" s="39" t="str">
        <f t="shared" si="3"/>
        <v xml:space="preserve"> </v>
      </c>
      <c r="AA14" s="39" t="str">
        <f t="shared" si="3"/>
        <v xml:space="preserve"> </v>
      </c>
      <c r="AB14" s="39" t="str">
        <f t="shared" si="3"/>
        <v xml:space="preserve"> </v>
      </c>
      <c r="AC14" s="39" t="str">
        <f t="shared" si="3"/>
        <v xml:space="preserve"> </v>
      </c>
      <c r="AD14" s="39" t="str">
        <f t="shared" si="3"/>
        <v xml:space="preserve"> </v>
      </c>
      <c r="AE14" s="39" t="str">
        <f t="shared" si="3"/>
        <v xml:space="preserve"> </v>
      </c>
      <c r="AF14" s="39" t="str">
        <f t="shared" si="3"/>
        <v xml:space="preserve"> </v>
      </c>
      <c r="AG14" s="39" t="str">
        <f t="shared" si="4"/>
        <v xml:space="preserve"> </v>
      </c>
      <c r="AH14" s="39" t="str">
        <f t="shared" si="4"/>
        <v xml:space="preserve"> </v>
      </c>
      <c r="AI14" s="39" t="str">
        <f t="shared" si="4"/>
        <v xml:space="preserve"> </v>
      </c>
      <c r="AJ14" s="39" t="str">
        <f t="shared" si="4"/>
        <v xml:space="preserve"> </v>
      </c>
      <c r="AK14" s="39" t="str">
        <f t="shared" si="4"/>
        <v xml:space="preserve"> </v>
      </c>
      <c r="AL14" s="39" t="str">
        <f t="shared" si="4"/>
        <v xml:space="preserve"> </v>
      </c>
      <c r="AM14" s="39" t="str">
        <f t="shared" si="4"/>
        <v xml:space="preserve"> </v>
      </c>
      <c r="AN14" s="39" t="str">
        <f t="shared" si="4"/>
        <v xml:space="preserve"> </v>
      </c>
    </row>
    <row r="15" spans="1:40" s="36" customFormat="1" ht="13.8" x14ac:dyDescent="0.3">
      <c r="A15" s="44"/>
      <c r="B15" s="44"/>
      <c r="C15" s="45"/>
      <c r="D15" s="62"/>
      <c r="E15" s="76" t="s">
        <v>54</v>
      </c>
      <c r="F15" s="191" t="s">
        <v>12</v>
      </c>
      <c r="G15" s="75" t="s">
        <v>42</v>
      </c>
      <c r="H15" s="74">
        <v>1</v>
      </c>
      <c r="I15" s="42"/>
      <c r="J15" s="42"/>
      <c r="K15" s="60"/>
      <c r="L15" s="60"/>
      <c r="M15" s="61"/>
      <c r="N15" s="73"/>
      <c r="O15" s="11"/>
      <c r="P15" s="39">
        <f t="shared" si="5"/>
        <v>1</v>
      </c>
      <c r="Q15" s="39" t="str">
        <f t="shared" si="3"/>
        <v xml:space="preserve"> </v>
      </c>
      <c r="R15" s="39" t="str">
        <f t="shared" si="3"/>
        <v xml:space="preserve"> </v>
      </c>
      <c r="S15" s="39" t="str">
        <f t="shared" si="3"/>
        <v xml:space="preserve"> </v>
      </c>
      <c r="T15" s="39" t="str">
        <f t="shared" si="3"/>
        <v xml:space="preserve"> </v>
      </c>
      <c r="U15" s="39" t="str">
        <f t="shared" si="3"/>
        <v xml:space="preserve"> </v>
      </c>
      <c r="V15" s="39" t="str">
        <f t="shared" si="3"/>
        <v xml:space="preserve"> </v>
      </c>
      <c r="W15" s="39" t="str">
        <f t="shared" si="3"/>
        <v xml:space="preserve"> </v>
      </c>
      <c r="X15" s="39" t="str">
        <f t="shared" si="3"/>
        <v xml:space="preserve"> </v>
      </c>
      <c r="Y15" s="39" t="str">
        <f t="shared" si="3"/>
        <v xml:space="preserve"> </v>
      </c>
      <c r="Z15" s="39" t="str">
        <f t="shared" si="3"/>
        <v xml:space="preserve"> </v>
      </c>
      <c r="AA15" s="39" t="str">
        <f t="shared" si="3"/>
        <v xml:space="preserve"> </v>
      </c>
      <c r="AB15" s="39" t="str">
        <f t="shared" si="3"/>
        <v xml:space="preserve"> </v>
      </c>
      <c r="AC15" s="39" t="str">
        <f t="shared" si="3"/>
        <v xml:space="preserve"> </v>
      </c>
      <c r="AD15" s="39" t="str">
        <f t="shared" si="3"/>
        <v xml:space="preserve"> </v>
      </c>
      <c r="AE15" s="39" t="str">
        <f t="shared" si="3"/>
        <v xml:space="preserve"> </v>
      </c>
      <c r="AF15" s="39" t="str">
        <f t="shared" si="3"/>
        <v xml:space="preserve"> </v>
      </c>
      <c r="AG15" s="39" t="str">
        <f t="shared" si="4"/>
        <v xml:space="preserve"> </v>
      </c>
      <c r="AH15" s="39" t="str">
        <f t="shared" si="4"/>
        <v xml:space="preserve"> </v>
      </c>
      <c r="AI15" s="39" t="str">
        <f t="shared" si="4"/>
        <v xml:space="preserve"> </v>
      </c>
      <c r="AJ15" s="39" t="str">
        <f t="shared" si="4"/>
        <v xml:space="preserve"> </v>
      </c>
      <c r="AK15" s="39" t="str">
        <f t="shared" si="4"/>
        <v xml:space="preserve"> </v>
      </c>
      <c r="AL15" s="39" t="str">
        <f t="shared" si="4"/>
        <v xml:space="preserve"> </v>
      </c>
      <c r="AM15" s="39" t="str">
        <f t="shared" si="4"/>
        <v xml:space="preserve"> </v>
      </c>
      <c r="AN15" s="39" t="str">
        <f t="shared" si="4"/>
        <v xml:space="preserve"> </v>
      </c>
    </row>
    <row r="16" spans="1:40" s="36" customFormat="1" ht="13.8" x14ac:dyDescent="0.3">
      <c r="A16" s="44"/>
      <c r="B16" s="44"/>
      <c r="C16" s="29"/>
      <c r="D16" s="62"/>
      <c r="E16" s="40" t="s">
        <v>55</v>
      </c>
      <c r="F16" s="192" t="s">
        <v>12</v>
      </c>
      <c r="G16" s="75" t="s">
        <v>42</v>
      </c>
      <c r="H16" s="41">
        <v>2</v>
      </c>
      <c r="I16" s="42"/>
      <c r="J16" s="42"/>
      <c r="K16" s="60"/>
      <c r="L16" s="60"/>
      <c r="M16" s="61"/>
      <c r="N16" s="73"/>
      <c r="O16" s="11"/>
      <c r="P16" s="39">
        <f t="shared" si="5"/>
        <v>2</v>
      </c>
      <c r="Q16" s="39" t="str">
        <f t="shared" si="3"/>
        <v xml:space="preserve"> </v>
      </c>
      <c r="R16" s="39" t="str">
        <f t="shared" si="3"/>
        <v xml:space="preserve"> </v>
      </c>
      <c r="S16" s="39" t="str">
        <f t="shared" si="3"/>
        <v xml:space="preserve"> </v>
      </c>
      <c r="T16" s="39" t="str">
        <f t="shared" si="3"/>
        <v xml:space="preserve"> </v>
      </c>
      <c r="U16" s="39" t="str">
        <f t="shared" si="3"/>
        <v xml:space="preserve"> </v>
      </c>
      <c r="V16" s="39" t="str">
        <f t="shared" si="3"/>
        <v xml:space="preserve"> </v>
      </c>
      <c r="W16" s="39" t="str">
        <f t="shared" si="3"/>
        <v xml:space="preserve"> </v>
      </c>
      <c r="X16" s="39" t="str">
        <f t="shared" si="3"/>
        <v xml:space="preserve"> </v>
      </c>
      <c r="Y16" s="39" t="str">
        <f t="shared" si="3"/>
        <v xml:space="preserve"> </v>
      </c>
      <c r="Z16" s="39" t="str">
        <f t="shared" si="3"/>
        <v xml:space="preserve"> </v>
      </c>
      <c r="AA16" s="39" t="str">
        <f t="shared" si="3"/>
        <v xml:space="preserve"> </v>
      </c>
      <c r="AB16" s="39" t="str">
        <f t="shared" si="3"/>
        <v xml:space="preserve"> </v>
      </c>
      <c r="AC16" s="39" t="str">
        <f t="shared" si="3"/>
        <v xml:space="preserve"> </v>
      </c>
      <c r="AD16" s="39" t="str">
        <f t="shared" si="3"/>
        <v xml:space="preserve"> </v>
      </c>
      <c r="AE16" s="39" t="str">
        <f t="shared" si="3"/>
        <v xml:space="preserve"> </v>
      </c>
      <c r="AF16" s="39" t="str">
        <f t="shared" si="3"/>
        <v xml:space="preserve"> </v>
      </c>
      <c r="AG16" s="39" t="str">
        <f t="shared" si="4"/>
        <v xml:space="preserve"> </v>
      </c>
      <c r="AH16" s="39" t="str">
        <f t="shared" si="4"/>
        <v xml:space="preserve"> </v>
      </c>
      <c r="AI16" s="39" t="str">
        <f t="shared" si="4"/>
        <v xml:space="preserve"> </v>
      </c>
      <c r="AJ16" s="39" t="str">
        <f t="shared" si="4"/>
        <v xml:space="preserve"> </v>
      </c>
      <c r="AK16" s="39" t="str">
        <f t="shared" si="4"/>
        <v xml:space="preserve"> </v>
      </c>
      <c r="AL16" s="39" t="str">
        <f t="shared" si="4"/>
        <v xml:space="preserve"> </v>
      </c>
      <c r="AM16" s="39" t="str">
        <f t="shared" si="4"/>
        <v xml:space="preserve"> </v>
      </c>
      <c r="AN16" s="39" t="str">
        <f t="shared" si="4"/>
        <v xml:space="preserve"> </v>
      </c>
    </row>
    <row r="17" spans="1:40" s="36" customFormat="1" ht="13.8" x14ac:dyDescent="0.3">
      <c r="A17" s="44"/>
      <c r="B17" s="44"/>
      <c r="C17" s="29"/>
      <c r="D17" s="62"/>
      <c r="E17" s="40" t="s">
        <v>56</v>
      </c>
      <c r="F17" s="192" t="s">
        <v>12</v>
      </c>
      <c r="G17" s="75" t="s">
        <v>42</v>
      </c>
      <c r="H17" s="41">
        <v>1</v>
      </c>
      <c r="I17" s="33"/>
      <c r="J17" s="42"/>
      <c r="K17" s="60"/>
      <c r="L17" s="60"/>
      <c r="M17" s="61"/>
      <c r="N17" s="73"/>
      <c r="O17" s="11"/>
      <c r="P17" s="39">
        <f t="shared" si="5"/>
        <v>1</v>
      </c>
      <c r="Q17" s="39" t="str">
        <f t="shared" si="3"/>
        <v xml:space="preserve"> </v>
      </c>
      <c r="R17" s="39" t="str">
        <f t="shared" si="3"/>
        <v xml:space="preserve"> </v>
      </c>
      <c r="S17" s="39" t="str">
        <f t="shared" si="3"/>
        <v xml:space="preserve"> </v>
      </c>
      <c r="T17" s="39" t="str">
        <f t="shared" si="3"/>
        <v xml:space="preserve"> </v>
      </c>
      <c r="U17" s="39" t="str">
        <f t="shared" si="3"/>
        <v xml:space="preserve"> </v>
      </c>
      <c r="V17" s="39" t="str">
        <f t="shared" si="3"/>
        <v xml:space="preserve"> </v>
      </c>
      <c r="W17" s="39" t="str">
        <f t="shared" si="3"/>
        <v xml:space="preserve"> </v>
      </c>
      <c r="X17" s="39" t="str">
        <f t="shared" si="3"/>
        <v xml:space="preserve"> </v>
      </c>
      <c r="Y17" s="39" t="str">
        <f t="shared" si="3"/>
        <v xml:space="preserve"> </v>
      </c>
      <c r="Z17" s="39" t="str">
        <f t="shared" si="3"/>
        <v xml:space="preserve"> </v>
      </c>
      <c r="AA17" s="39" t="str">
        <f t="shared" si="3"/>
        <v xml:space="preserve"> </v>
      </c>
      <c r="AB17" s="39" t="str">
        <f t="shared" si="3"/>
        <v xml:space="preserve"> </v>
      </c>
      <c r="AC17" s="39" t="str">
        <f t="shared" si="3"/>
        <v xml:space="preserve"> </v>
      </c>
      <c r="AD17" s="39" t="str">
        <f t="shared" si="3"/>
        <v xml:space="preserve"> </v>
      </c>
      <c r="AE17" s="39" t="str">
        <f t="shared" si="3"/>
        <v xml:space="preserve"> </v>
      </c>
      <c r="AF17" s="39" t="str">
        <f t="shared" si="3"/>
        <v xml:space="preserve"> </v>
      </c>
      <c r="AG17" s="39" t="str">
        <f t="shared" si="4"/>
        <v xml:space="preserve"> </v>
      </c>
      <c r="AH17" s="39" t="str">
        <f t="shared" si="4"/>
        <v xml:space="preserve"> </v>
      </c>
      <c r="AI17" s="39" t="str">
        <f t="shared" si="4"/>
        <v xml:space="preserve"> </v>
      </c>
      <c r="AJ17" s="39" t="str">
        <f t="shared" si="4"/>
        <v xml:space="preserve"> </v>
      </c>
      <c r="AK17" s="39" t="str">
        <f t="shared" si="4"/>
        <v xml:space="preserve"> </v>
      </c>
      <c r="AL17" s="39" t="str">
        <f t="shared" si="4"/>
        <v xml:space="preserve"> </v>
      </c>
      <c r="AM17" s="39" t="str">
        <f t="shared" si="4"/>
        <v xml:space="preserve"> </v>
      </c>
      <c r="AN17" s="39" t="str">
        <f t="shared" si="4"/>
        <v xml:space="preserve"> </v>
      </c>
    </row>
    <row r="18" spans="1:40" s="223" customFormat="1" ht="13.8" x14ac:dyDescent="0.3">
      <c r="A18" s="44"/>
      <c r="B18" s="44"/>
      <c r="C18" s="29"/>
      <c r="D18" s="62"/>
      <c r="E18" s="143" t="s">
        <v>184</v>
      </c>
      <c r="F18" s="184" t="s">
        <v>24</v>
      </c>
      <c r="G18" s="144" t="s">
        <v>42</v>
      </c>
      <c r="H18" s="79">
        <v>0.64</v>
      </c>
      <c r="I18" s="220"/>
      <c r="J18" s="42"/>
      <c r="K18" s="60"/>
      <c r="L18" s="60"/>
      <c r="M18" s="61"/>
      <c r="N18" s="236"/>
      <c r="O18" s="11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39"/>
      <c r="AN18" s="39"/>
    </row>
    <row r="19" spans="1:40" s="223" customFormat="1" ht="13.8" x14ac:dyDescent="0.3">
      <c r="A19" s="44"/>
      <c r="B19" s="44"/>
      <c r="C19" s="29"/>
      <c r="D19" s="62"/>
      <c r="E19" s="1" t="s">
        <v>122</v>
      </c>
      <c r="F19" s="192" t="s">
        <v>181</v>
      </c>
      <c r="G19" s="55" t="s">
        <v>42</v>
      </c>
      <c r="H19" s="134">
        <v>1.5</v>
      </c>
      <c r="I19" s="220"/>
      <c r="J19" s="42"/>
      <c r="K19" s="60"/>
      <c r="L19" s="60"/>
      <c r="M19" s="61"/>
      <c r="N19" s="236"/>
      <c r="O19" s="11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39"/>
      <c r="AN19" s="39"/>
    </row>
    <row r="20" spans="1:40" s="223" customFormat="1" ht="13.8" x14ac:dyDescent="0.3">
      <c r="A20" s="44"/>
      <c r="B20" s="44"/>
      <c r="C20" s="29"/>
      <c r="D20" s="62"/>
      <c r="E20" s="225" t="s">
        <v>200</v>
      </c>
      <c r="F20" s="192" t="s">
        <v>26</v>
      </c>
      <c r="G20" s="75" t="s">
        <v>46</v>
      </c>
      <c r="H20" s="529">
        <v>1</v>
      </c>
      <c r="I20" s="220"/>
      <c r="J20" s="42"/>
      <c r="K20" s="60"/>
      <c r="L20" s="60"/>
      <c r="M20" s="61"/>
      <c r="N20" s="236"/>
      <c r="O20" s="11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39"/>
      <c r="AN20" s="39"/>
    </row>
    <row r="21" spans="1:40" s="223" customFormat="1" ht="13.8" x14ac:dyDescent="0.3">
      <c r="A21" s="44"/>
      <c r="B21" s="44"/>
      <c r="C21" s="29"/>
      <c r="D21" s="62"/>
      <c r="E21" s="225" t="s">
        <v>200</v>
      </c>
      <c r="F21" s="192" t="s">
        <v>26</v>
      </c>
      <c r="G21" s="75" t="s">
        <v>46</v>
      </c>
      <c r="H21" s="529">
        <v>2</v>
      </c>
      <c r="I21" s="220"/>
      <c r="J21" s="42"/>
      <c r="K21" s="60"/>
      <c r="L21" s="60"/>
      <c r="M21" s="61"/>
      <c r="N21" s="236"/>
      <c r="O21" s="11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39"/>
      <c r="AN21" s="39"/>
    </row>
    <row r="22" spans="1:40" s="223" customFormat="1" ht="13.8" x14ac:dyDescent="0.3">
      <c r="A22" s="44"/>
      <c r="B22" s="44"/>
      <c r="C22" s="29"/>
      <c r="D22" s="62"/>
      <c r="E22" s="225" t="s">
        <v>201</v>
      </c>
      <c r="F22" s="192" t="s">
        <v>12</v>
      </c>
      <c r="G22" s="75" t="s">
        <v>46</v>
      </c>
      <c r="H22" s="529"/>
      <c r="I22" s="220"/>
      <c r="J22" s="42"/>
      <c r="K22" s="60"/>
      <c r="L22" s="60"/>
      <c r="M22" s="61"/>
      <c r="N22" s="236"/>
      <c r="O22" s="11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</row>
    <row r="23" spans="1:40" s="36" customFormat="1" ht="13.8" x14ac:dyDescent="0.3">
      <c r="A23" s="44"/>
      <c r="B23" s="44"/>
      <c r="C23" s="29"/>
      <c r="D23" s="62"/>
      <c r="E23" s="71" t="s">
        <v>469</v>
      </c>
      <c r="F23" s="194"/>
      <c r="G23" s="183"/>
      <c r="H23" s="226">
        <v>3</v>
      </c>
      <c r="I23" s="33"/>
      <c r="J23" s="42"/>
      <c r="K23" s="60"/>
      <c r="L23" s="60"/>
      <c r="M23" s="61"/>
      <c r="N23" s="73"/>
      <c r="O23" s="11"/>
      <c r="P23" s="39" t="str">
        <f t="shared" si="5"/>
        <v xml:space="preserve"> </v>
      </c>
      <c r="Q23" s="39" t="str">
        <f t="shared" si="5"/>
        <v xml:space="preserve"> </v>
      </c>
      <c r="R23" s="39" t="str">
        <f t="shared" si="5"/>
        <v xml:space="preserve"> </v>
      </c>
      <c r="S23" s="39" t="str">
        <f t="shared" si="5"/>
        <v xml:space="preserve"> </v>
      </c>
      <c r="T23" s="39" t="str">
        <f t="shared" si="5"/>
        <v xml:space="preserve"> </v>
      </c>
      <c r="U23" s="39" t="str">
        <f t="shared" si="5"/>
        <v xml:space="preserve"> </v>
      </c>
      <c r="V23" s="39" t="str">
        <f t="shared" si="5"/>
        <v xml:space="preserve"> </v>
      </c>
      <c r="W23" s="39" t="str">
        <f t="shared" si="5"/>
        <v xml:space="preserve"> </v>
      </c>
      <c r="X23" s="39" t="str">
        <f t="shared" si="5"/>
        <v xml:space="preserve"> </v>
      </c>
      <c r="Y23" s="39" t="str">
        <f t="shared" si="5"/>
        <v xml:space="preserve"> </v>
      </c>
      <c r="Z23" s="39" t="str">
        <f t="shared" si="5"/>
        <v xml:space="preserve"> </v>
      </c>
      <c r="AA23" s="39" t="str">
        <f t="shared" si="5"/>
        <v xml:space="preserve"> </v>
      </c>
      <c r="AB23" s="39" t="str">
        <f t="shared" si="5"/>
        <v xml:space="preserve"> </v>
      </c>
      <c r="AC23" s="39" t="str">
        <f t="shared" si="5"/>
        <v xml:space="preserve"> </v>
      </c>
      <c r="AD23" s="39" t="str">
        <f t="shared" si="5"/>
        <v xml:space="preserve"> </v>
      </c>
      <c r="AE23" s="39" t="str">
        <f t="shared" si="5"/>
        <v xml:space="preserve"> </v>
      </c>
      <c r="AF23" s="39" t="str">
        <f t="shared" ref="AF23:AN23" si="6">IF($F23=AF$1,$H23," ")</f>
        <v xml:space="preserve"> </v>
      </c>
      <c r="AG23" s="39" t="str">
        <f t="shared" si="6"/>
        <v xml:space="preserve"> </v>
      </c>
      <c r="AH23" s="39" t="str">
        <f t="shared" si="6"/>
        <v xml:space="preserve"> </v>
      </c>
      <c r="AI23" s="39" t="str">
        <f t="shared" si="6"/>
        <v xml:space="preserve"> </v>
      </c>
      <c r="AJ23" s="39" t="str">
        <f t="shared" si="6"/>
        <v xml:space="preserve"> </v>
      </c>
      <c r="AK23" s="39" t="str">
        <f t="shared" si="6"/>
        <v xml:space="preserve"> </v>
      </c>
      <c r="AL23" s="39" t="str">
        <f t="shared" si="6"/>
        <v xml:space="preserve"> </v>
      </c>
      <c r="AM23" s="39" t="str">
        <f t="shared" si="6"/>
        <v xml:space="preserve"> </v>
      </c>
      <c r="AN23" s="39" t="str">
        <f t="shared" si="6"/>
        <v xml:space="preserve"> </v>
      </c>
    </row>
    <row r="24" spans="1:40" s="36" customFormat="1" ht="13.8" x14ac:dyDescent="0.3">
      <c r="A24" s="44"/>
      <c r="B24" s="44"/>
      <c r="C24" s="29"/>
      <c r="D24" s="62"/>
      <c r="E24" s="161" t="s">
        <v>231</v>
      </c>
      <c r="F24" s="194"/>
      <c r="G24" s="183"/>
      <c r="H24" s="168"/>
      <c r="I24" s="87">
        <v>5.77</v>
      </c>
      <c r="J24" s="42"/>
      <c r="K24" s="60"/>
      <c r="L24" s="60"/>
      <c r="M24" s="61"/>
      <c r="N24" s="73"/>
      <c r="O24" s="11"/>
      <c r="P24" s="39"/>
      <c r="Q24" s="39"/>
      <c r="R24" s="169">
        <v>1.65</v>
      </c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39"/>
      <c r="AN24" s="39"/>
    </row>
    <row r="25" spans="1:40" s="31" customFormat="1" ht="13.8" x14ac:dyDescent="0.3">
      <c r="A25" s="48"/>
      <c r="B25" s="48"/>
      <c r="C25" s="49"/>
      <c r="D25" s="50"/>
      <c r="E25" s="4"/>
      <c r="F25" s="195"/>
      <c r="G25" s="5"/>
      <c r="H25" s="4"/>
      <c r="I25" s="51"/>
      <c r="J25" s="51"/>
      <c r="K25" s="52"/>
      <c r="L25" s="52"/>
      <c r="M25" s="53"/>
      <c r="N25" s="73"/>
      <c r="O25" s="78">
        <f>SUM(P25:AN25)</f>
        <v>12.7</v>
      </c>
      <c r="P25" s="27">
        <f t="shared" ref="P25:AN25" si="7">SUM(P27:P38)</f>
        <v>0</v>
      </c>
      <c r="Q25" s="27">
        <f t="shared" si="7"/>
        <v>0</v>
      </c>
      <c r="R25" s="27">
        <f t="shared" si="7"/>
        <v>7.85</v>
      </c>
      <c r="S25" s="27">
        <f t="shared" si="7"/>
        <v>0</v>
      </c>
      <c r="T25" s="27">
        <f t="shared" si="7"/>
        <v>0</v>
      </c>
      <c r="U25" s="27">
        <f t="shared" si="7"/>
        <v>0</v>
      </c>
      <c r="V25" s="27">
        <f t="shared" si="7"/>
        <v>0</v>
      </c>
      <c r="W25" s="27">
        <f t="shared" si="7"/>
        <v>0</v>
      </c>
      <c r="X25" s="27">
        <f t="shared" si="7"/>
        <v>0</v>
      </c>
      <c r="Y25" s="27">
        <f t="shared" si="7"/>
        <v>4</v>
      </c>
      <c r="Z25" s="27">
        <f t="shared" si="7"/>
        <v>0</v>
      </c>
      <c r="AA25" s="27">
        <f t="shared" si="7"/>
        <v>0</v>
      </c>
      <c r="AB25" s="27">
        <f t="shared" si="7"/>
        <v>0.85</v>
      </c>
      <c r="AC25" s="27">
        <f t="shared" si="7"/>
        <v>0</v>
      </c>
      <c r="AD25" s="27">
        <f t="shared" si="7"/>
        <v>0</v>
      </c>
      <c r="AE25" s="27">
        <f t="shared" si="7"/>
        <v>0</v>
      </c>
      <c r="AF25" s="27">
        <f t="shared" si="7"/>
        <v>0</v>
      </c>
      <c r="AG25" s="27">
        <f t="shared" si="7"/>
        <v>0</v>
      </c>
      <c r="AH25" s="27">
        <f t="shared" si="7"/>
        <v>0</v>
      </c>
      <c r="AI25" s="27">
        <f t="shared" si="7"/>
        <v>0</v>
      </c>
      <c r="AJ25" s="27">
        <f t="shared" si="7"/>
        <v>0</v>
      </c>
      <c r="AK25" s="27">
        <f t="shared" si="7"/>
        <v>0</v>
      </c>
      <c r="AL25" s="27">
        <f t="shared" si="7"/>
        <v>0</v>
      </c>
      <c r="AM25" s="27">
        <f t="shared" si="7"/>
        <v>0</v>
      </c>
      <c r="AN25" s="27">
        <f t="shared" si="7"/>
        <v>0</v>
      </c>
    </row>
    <row r="26" spans="1:40" s="36" customFormat="1" ht="13.8" x14ac:dyDescent="0.3">
      <c r="A26" s="54" t="s">
        <v>60</v>
      </c>
      <c r="B26" s="54" t="s">
        <v>39</v>
      </c>
      <c r="C26" s="186" t="s">
        <v>61</v>
      </c>
      <c r="D26" s="30" t="s">
        <v>7</v>
      </c>
      <c r="E26" s="40"/>
      <c r="F26" s="113"/>
      <c r="G26" s="40"/>
      <c r="H26" s="40"/>
      <c r="I26" s="32">
        <f>+SUM(I27:I38)</f>
        <v>27.75</v>
      </c>
      <c r="J26" s="33">
        <f>I26/2</f>
        <v>13.875</v>
      </c>
      <c r="K26" s="99"/>
      <c r="L26" s="99"/>
      <c r="M26" s="34">
        <v>1</v>
      </c>
      <c r="N26" s="7" t="str">
        <f t="shared" ref="N26" ca="1" si="8">IF(YEAR(L26)=YEAR(TODAY()),IF(MONTH(L26)-MONTH(TODAY())&gt;0,IF(MONTH(L26)-MONTH(TODAY())&lt;=3,"Renovar Contrato?",""),""),"")</f>
        <v/>
      </c>
      <c r="O26" s="78">
        <f>SUM(P26:AN26)</f>
        <v>0.52916666666666667</v>
      </c>
      <c r="P26" s="26">
        <f t="shared" ref="P26:AN26" si="9">P25/24</f>
        <v>0</v>
      </c>
      <c r="Q26" s="26">
        <f t="shared" si="9"/>
        <v>0</v>
      </c>
      <c r="R26" s="26">
        <f t="shared" si="9"/>
        <v>0.32708333333333334</v>
      </c>
      <c r="S26" s="26">
        <f t="shared" si="9"/>
        <v>0</v>
      </c>
      <c r="T26" s="26">
        <f t="shared" si="9"/>
        <v>0</v>
      </c>
      <c r="U26" s="26">
        <f t="shared" si="9"/>
        <v>0</v>
      </c>
      <c r="V26" s="26">
        <f t="shared" si="9"/>
        <v>0</v>
      </c>
      <c r="W26" s="26">
        <f t="shared" si="9"/>
        <v>0</v>
      </c>
      <c r="X26" s="26">
        <f t="shared" si="9"/>
        <v>0</v>
      </c>
      <c r="Y26" s="26">
        <f t="shared" si="9"/>
        <v>0.16666666666666666</v>
      </c>
      <c r="Z26" s="26">
        <f t="shared" si="9"/>
        <v>0</v>
      </c>
      <c r="AA26" s="26">
        <f t="shared" si="9"/>
        <v>0</v>
      </c>
      <c r="AB26" s="26">
        <f t="shared" si="9"/>
        <v>3.5416666666666666E-2</v>
      </c>
      <c r="AC26" s="26">
        <f t="shared" si="9"/>
        <v>0</v>
      </c>
      <c r="AD26" s="26">
        <f t="shared" si="9"/>
        <v>0</v>
      </c>
      <c r="AE26" s="26">
        <f t="shared" si="9"/>
        <v>0</v>
      </c>
      <c r="AF26" s="26">
        <f t="shared" si="9"/>
        <v>0</v>
      </c>
      <c r="AG26" s="26">
        <f t="shared" si="9"/>
        <v>0</v>
      </c>
      <c r="AH26" s="26">
        <f t="shared" si="9"/>
        <v>0</v>
      </c>
      <c r="AI26" s="26">
        <f t="shared" si="9"/>
        <v>0</v>
      </c>
      <c r="AJ26" s="26">
        <f t="shared" si="9"/>
        <v>0</v>
      </c>
      <c r="AK26" s="26">
        <f t="shared" si="9"/>
        <v>0</v>
      </c>
      <c r="AL26" s="26">
        <f t="shared" si="9"/>
        <v>0</v>
      </c>
      <c r="AM26" s="26">
        <f t="shared" si="9"/>
        <v>0</v>
      </c>
      <c r="AN26" s="26">
        <f t="shared" si="9"/>
        <v>0</v>
      </c>
    </row>
    <row r="27" spans="1:40" x14ac:dyDescent="0.25">
      <c r="A27" s="35"/>
      <c r="B27" s="35"/>
      <c r="C27" s="85"/>
      <c r="D27" s="90"/>
      <c r="E27" s="76" t="s">
        <v>62</v>
      </c>
      <c r="F27" s="191" t="s">
        <v>9</v>
      </c>
      <c r="G27" s="75" t="s">
        <v>40</v>
      </c>
      <c r="H27" s="91">
        <v>2</v>
      </c>
      <c r="I27" s="42">
        <f>+SUM(H27:H30)</f>
        <v>7</v>
      </c>
      <c r="J27" s="33"/>
      <c r="K27" s="38"/>
      <c r="L27" s="38"/>
      <c r="M27" s="11"/>
      <c r="N27" s="73"/>
      <c r="O27" s="11"/>
      <c r="P27" s="39" t="str">
        <f t="shared" ref="P27:AE37" si="10">IF($F27=P$1,$H27," ")</f>
        <v xml:space="preserve"> </v>
      </c>
      <c r="Q27" s="39" t="str">
        <f t="shared" si="10"/>
        <v xml:space="preserve"> </v>
      </c>
      <c r="R27" s="39">
        <f t="shared" si="10"/>
        <v>2</v>
      </c>
      <c r="S27" s="39" t="str">
        <f t="shared" si="10"/>
        <v xml:space="preserve"> </v>
      </c>
      <c r="T27" s="39" t="str">
        <f t="shared" si="10"/>
        <v xml:space="preserve"> </v>
      </c>
      <c r="U27" s="39" t="str">
        <f t="shared" si="10"/>
        <v xml:space="preserve"> </v>
      </c>
      <c r="V27" s="39" t="str">
        <f t="shared" si="10"/>
        <v xml:space="preserve"> </v>
      </c>
      <c r="W27" s="39" t="str">
        <f t="shared" si="10"/>
        <v xml:space="preserve"> </v>
      </c>
      <c r="X27" s="39" t="str">
        <f t="shared" si="10"/>
        <v xml:space="preserve"> </v>
      </c>
      <c r="Y27" s="39" t="str">
        <f t="shared" si="10"/>
        <v xml:space="preserve"> </v>
      </c>
      <c r="Z27" s="39" t="str">
        <f t="shared" si="10"/>
        <v xml:space="preserve"> </v>
      </c>
      <c r="AA27" s="39" t="str">
        <f t="shared" si="10"/>
        <v xml:space="preserve"> </v>
      </c>
      <c r="AB27" s="39" t="str">
        <f t="shared" si="10"/>
        <v xml:space="preserve"> </v>
      </c>
      <c r="AC27" s="39" t="str">
        <f t="shared" si="10"/>
        <v xml:space="preserve"> </v>
      </c>
      <c r="AD27" s="39" t="str">
        <f t="shared" si="10"/>
        <v xml:space="preserve"> </v>
      </c>
      <c r="AE27" s="39" t="str">
        <f t="shared" si="10"/>
        <v xml:space="preserve"> </v>
      </c>
      <c r="AF27" s="39" t="str">
        <f t="shared" ref="AF27:AN37" si="11">IF($F27=AF$1,$H27," ")</f>
        <v xml:space="preserve"> </v>
      </c>
      <c r="AG27" s="39" t="str">
        <f t="shared" si="11"/>
        <v xml:space="preserve"> </v>
      </c>
      <c r="AH27" s="39" t="str">
        <f t="shared" si="11"/>
        <v xml:space="preserve"> </v>
      </c>
      <c r="AI27" s="39" t="str">
        <f t="shared" si="11"/>
        <v xml:space="preserve"> </v>
      </c>
      <c r="AJ27" s="39" t="str">
        <f t="shared" si="11"/>
        <v xml:space="preserve"> </v>
      </c>
      <c r="AK27" s="39" t="str">
        <f t="shared" si="11"/>
        <v xml:space="preserve"> </v>
      </c>
      <c r="AL27" s="39" t="str">
        <f t="shared" si="11"/>
        <v xml:space="preserve"> </v>
      </c>
      <c r="AM27" s="39" t="str">
        <f t="shared" si="11"/>
        <v xml:space="preserve"> </v>
      </c>
      <c r="AN27" s="39" t="str">
        <f t="shared" si="11"/>
        <v xml:space="preserve"> </v>
      </c>
    </row>
    <row r="28" spans="1:40" x14ac:dyDescent="0.25">
      <c r="A28" s="222"/>
      <c r="B28" s="222"/>
      <c r="C28" s="85"/>
      <c r="D28" s="90"/>
      <c r="E28" s="76" t="s">
        <v>63</v>
      </c>
      <c r="F28" s="191" t="s">
        <v>9</v>
      </c>
      <c r="G28" s="75" t="s">
        <v>40</v>
      </c>
      <c r="H28" s="91">
        <v>2</v>
      </c>
      <c r="I28" s="42"/>
      <c r="J28" s="220"/>
      <c r="K28" s="38"/>
      <c r="L28" s="38"/>
      <c r="M28" s="11"/>
      <c r="N28" s="236"/>
      <c r="O28" s="11"/>
    </row>
    <row r="29" spans="1:40" x14ac:dyDescent="0.25">
      <c r="A29" s="35"/>
      <c r="B29" s="35"/>
      <c r="C29" s="85"/>
      <c r="D29" s="77"/>
      <c r="E29" s="76" t="s">
        <v>64</v>
      </c>
      <c r="F29" s="191" t="s">
        <v>13</v>
      </c>
      <c r="G29" s="75" t="s">
        <v>41</v>
      </c>
      <c r="H29" s="91">
        <v>2</v>
      </c>
      <c r="I29" s="42"/>
      <c r="J29" s="33"/>
      <c r="K29" s="38"/>
      <c r="L29" s="38"/>
      <c r="M29" s="11"/>
      <c r="N29" s="73"/>
      <c r="O29" s="11"/>
      <c r="P29" s="39" t="str">
        <f t="shared" si="10"/>
        <v xml:space="preserve"> </v>
      </c>
      <c r="Q29" s="39" t="str">
        <f t="shared" si="10"/>
        <v xml:space="preserve"> </v>
      </c>
      <c r="R29" s="39" t="str">
        <f t="shared" si="10"/>
        <v xml:space="preserve"> </v>
      </c>
      <c r="S29" s="39" t="str">
        <f t="shared" si="10"/>
        <v xml:space="preserve"> </v>
      </c>
      <c r="T29" s="39" t="str">
        <f t="shared" si="10"/>
        <v xml:space="preserve"> </v>
      </c>
      <c r="U29" s="39" t="str">
        <f t="shared" si="10"/>
        <v xml:space="preserve"> </v>
      </c>
      <c r="V29" s="39" t="str">
        <f t="shared" si="10"/>
        <v xml:space="preserve"> </v>
      </c>
      <c r="W29" s="39" t="str">
        <f t="shared" si="10"/>
        <v xml:space="preserve"> </v>
      </c>
      <c r="X29" s="39" t="str">
        <f t="shared" si="10"/>
        <v xml:space="preserve"> </v>
      </c>
      <c r="Y29" s="39">
        <f t="shared" si="10"/>
        <v>2</v>
      </c>
      <c r="Z29" s="39" t="str">
        <f t="shared" si="10"/>
        <v xml:space="preserve"> </v>
      </c>
      <c r="AA29" s="39" t="str">
        <f t="shared" si="10"/>
        <v xml:space="preserve"> </v>
      </c>
      <c r="AB29" s="39" t="str">
        <f t="shared" si="10"/>
        <v xml:space="preserve"> </v>
      </c>
      <c r="AC29" s="39" t="str">
        <f t="shared" si="10"/>
        <v xml:space="preserve"> </v>
      </c>
      <c r="AD29" s="39" t="str">
        <f t="shared" si="10"/>
        <v xml:space="preserve"> </v>
      </c>
      <c r="AE29" s="39" t="str">
        <f t="shared" si="10"/>
        <v xml:space="preserve"> </v>
      </c>
      <c r="AF29" s="39" t="str">
        <f t="shared" si="11"/>
        <v xml:space="preserve"> </v>
      </c>
      <c r="AG29" s="39" t="str">
        <f t="shared" si="11"/>
        <v xml:space="preserve"> </v>
      </c>
      <c r="AH29" s="39" t="str">
        <f t="shared" si="11"/>
        <v xml:space="preserve"> </v>
      </c>
      <c r="AI29" s="39" t="str">
        <f t="shared" si="11"/>
        <v xml:space="preserve"> </v>
      </c>
      <c r="AJ29" s="39" t="str">
        <f t="shared" si="11"/>
        <v xml:space="preserve"> </v>
      </c>
      <c r="AK29" s="39" t="str">
        <f t="shared" si="11"/>
        <v xml:space="preserve"> </v>
      </c>
      <c r="AL29" s="39" t="str">
        <f t="shared" si="11"/>
        <v xml:space="preserve"> </v>
      </c>
      <c r="AM29" s="39" t="str">
        <f t="shared" si="11"/>
        <v xml:space="preserve"> </v>
      </c>
      <c r="AN29" s="39" t="str">
        <f t="shared" si="11"/>
        <v xml:space="preserve"> </v>
      </c>
    </row>
    <row r="30" spans="1:40" x14ac:dyDescent="0.25">
      <c r="A30" s="222"/>
      <c r="B30" s="222"/>
      <c r="C30" s="85"/>
      <c r="D30" s="111"/>
      <c r="E30" s="1" t="s">
        <v>452</v>
      </c>
      <c r="F30" s="191" t="s">
        <v>13</v>
      </c>
      <c r="G30" s="75" t="s">
        <v>40</v>
      </c>
      <c r="H30" s="91">
        <v>1</v>
      </c>
      <c r="I30" s="42"/>
      <c r="J30" s="220"/>
      <c r="K30" s="38"/>
      <c r="L30" s="38"/>
      <c r="M30" s="11"/>
      <c r="N30" s="236"/>
      <c r="O30" s="11"/>
    </row>
    <row r="31" spans="1:40" x14ac:dyDescent="0.25">
      <c r="A31" s="222"/>
      <c r="B31" s="222"/>
      <c r="D31" s="111"/>
      <c r="E31" s="255"/>
      <c r="F31" s="256"/>
      <c r="G31" s="257"/>
      <c r="H31" s="258"/>
      <c r="I31" s="42"/>
      <c r="J31" s="220"/>
      <c r="K31" s="38"/>
      <c r="L31" s="38"/>
      <c r="M31" s="11"/>
      <c r="N31" s="236"/>
      <c r="O31" s="11"/>
    </row>
    <row r="32" spans="1:40" x14ac:dyDescent="0.25">
      <c r="A32" s="35"/>
      <c r="B32" s="35"/>
      <c r="C32" s="85"/>
      <c r="D32" s="90"/>
      <c r="E32" s="76" t="s">
        <v>65</v>
      </c>
      <c r="F32" s="191" t="s">
        <v>9</v>
      </c>
      <c r="G32" s="75" t="s">
        <v>43</v>
      </c>
      <c r="H32" s="91">
        <v>3</v>
      </c>
      <c r="I32" s="42">
        <f>SUM(H32:H37)</f>
        <v>14.85</v>
      </c>
      <c r="J32" s="33"/>
      <c r="K32" s="38"/>
      <c r="L32" s="38"/>
      <c r="M32" s="11"/>
      <c r="N32" s="73"/>
      <c r="O32" s="11"/>
      <c r="P32" s="39" t="str">
        <f t="shared" si="10"/>
        <v xml:space="preserve"> </v>
      </c>
      <c r="Q32" s="39" t="str">
        <f t="shared" si="10"/>
        <v xml:space="preserve"> </v>
      </c>
      <c r="R32" s="39">
        <f t="shared" si="10"/>
        <v>3</v>
      </c>
      <c r="S32" s="39" t="str">
        <f t="shared" si="10"/>
        <v xml:space="preserve"> </v>
      </c>
      <c r="T32" s="39" t="str">
        <f t="shared" si="10"/>
        <v xml:space="preserve"> </v>
      </c>
      <c r="U32" s="39" t="str">
        <f t="shared" si="10"/>
        <v xml:space="preserve"> </v>
      </c>
      <c r="V32" s="39" t="str">
        <f t="shared" si="10"/>
        <v xml:space="preserve"> </v>
      </c>
      <c r="W32" s="39" t="str">
        <f t="shared" si="10"/>
        <v xml:space="preserve"> </v>
      </c>
      <c r="X32" s="39" t="str">
        <f t="shared" si="10"/>
        <v xml:space="preserve"> </v>
      </c>
      <c r="Y32" s="39" t="str">
        <f t="shared" si="10"/>
        <v xml:space="preserve"> </v>
      </c>
      <c r="Z32" s="39" t="str">
        <f t="shared" si="10"/>
        <v xml:space="preserve"> </v>
      </c>
      <c r="AA32" s="39" t="str">
        <f t="shared" si="10"/>
        <v xml:space="preserve"> </v>
      </c>
      <c r="AB32" s="39" t="str">
        <f t="shared" si="10"/>
        <v xml:space="preserve"> </v>
      </c>
      <c r="AC32" s="39" t="str">
        <f t="shared" si="10"/>
        <v xml:space="preserve"> </v>
      </c>
      <c r="AD32" s="39" t="str">
        <f t="shared" si="10"/>
        <v xml:space="preserve"> </v>
      </c>
      <c r="AE32" s="39" t="str">
        <f t="shared" si="10"/>
        <v xml:space="preserve"> </v>
      </c>
      <c r="AF32" s="39" t="str">
        <f t="shared" si="11"/>
        <v xml:space="preserve"> </v>
      </c>
      <c r="AG32" s="39" t="str">
        <f t="shared" si="11"/>
        <v xml:space="preserve"> </v>
      </c>
      <c r="AH32" s="39" t="str">
        <f t="shared" si="11"/>
        <v xml:space="preserve"> </v>
      </c>
      <c r="AI32" s="39" t="str">
        <f t="shared" si="11"/>
        <v xml:space="preserve"> </v>
      </c>
      <c r="AJ32" s="39" t="str">
        <f t="shared" si="11"/>
        <v xml:space="preserve"> </v>
      </c>
      <c r="AK32" s="39" t="str">
        <f t="shared" si="11"/>
        <v xml:space="preserve"> </v>
      </c>
      <c r="AL32" s="39" t="str">
        <f t="shared" si="11"/>
        <v xml:space="preserve"> </v>
      </c>
      <c r="AM32" s="39" t="str">
        <f t="shared" si="11"/>
        <v xml:space="preserve"> </v>
      </c>
      <c r="AN32" s="39" t="str">
        <f t="shared" si="11"/>
        <v xml:space="preserve"> </v>
      </c>
    </row>
    <row r="33" spans="1:40" x14ac:dyDescent="0.25">
      <c r="A33" s="35"/>
      <c r="B33" s="35"/>
      <c r="C33" s="85"/>
      <c r="D33" s="90"/>
      <c r="E33" s="76" t="s">
        <v>163</v>
      </c>
      <c r="F33" s="191" t="s">
        <v>9</v>
      </c>
      <c r="G33" s="75" t="s">
        <v>46</v>
      </c>
      <c r="H33" s="91">
        <v>2</v>
      </c>
      <c r="I33" s="42"/>
      <c r="J33" s="33"/>
      <c r="K33" s="38"/>
      <c r="L33" s="38"/>
      <c r="M33" s="11"/>
      <c r="N33" s="73"/>
      <c r="O33" s="11"/>
      <c r="P33" s="39" t="str">
        <f t="shared" si="10"/>
        <v xml:space="preserve"> </v>
      </c>
      <c r="Q33" s="39" t="str">
        <f t="shared" si="10"/>
        <v xml:space="preserve"> </v>
      </c>
      <c r="R33" s="39">
        <f t="shared" si="10"/>
        <v>2</v>
      </c>
      <c r="S33" s="39" t="str">
        <f t="shared" si="10"/>
        <v xml:space="preserve"> </v>
      </c>
      <c r="T33" s="39" t="str">
        <f t="shared" si="10"/>
        <v xml:space="preserve"> </v>
      </c>
      <c r="U33" s="39" t="str">
        <f t="shared" si="10"/>
        <v xml:space="preserve"> </v>
      </c>
      <c r="V33" s="39" t="str">
        <f t="shared" si="10"/>
        <v xml:space="preserve"> </v>
      </c>
      <c r="W33" s="39" t="str">
        <f t="shared" si="10"/>
        <v xml:space="preserve"> </v>
      </c>
      <c r="X33" s="39" t="str">
        <f t="shared" si="10"/>
        <v xml:space="preserve"> </v>
      </c>
      <c r="Y33" s="39" t="str">
        <f t="shared" si="10"/>
        <v xml:space="preserve"> </v>
      </c>
      <c r="Z33" s="39" t="str">
        <f t="shared" si="10"/>
        <v xml:space="preserve"> </v>
      </c>
      <c r="AA33" s="39" t="str">
        <f t="shared" si="10"/>
        <v xml:space="preserve"> </v>
      </c>
      <c r="AB33" s="39" t="str">
        <f t="shared" si="10"/>
        <v xml:space="preserve"> </v>
      </c>
      <c r="AC33" s="39" t="str">
        <f t="shared" si="10"/>
        <v xml:space="preserve"> </v>
      </c>
      <c r="AD33" s="39" t="str">
        <f t="shared" si="10"/>
        <v xml:space="preserve"> </v>
      </c>
      <c r="AE33" s="39" t="str">
        <f t="shared" si="10"/>
        <v xml:space="preserve"> </v>
      </c>
      <c r="AF33" s="39" t="str">
        <f t="shared" si="11"/>
        <v xml:space="preserve"> </v>
      </c>
      <c r="AG33" s="39" t="str">
        <f t="shared" si="11"/>
        <v xml:space="preserve"> </v>
      </c>
      <c r="AH33" s="39" t="str">
        <f t="shared" si="11"/>
        <v xml:space="preserve"> </v>
      </c>
      <c r="AI33" s="39" t="str">
        <f t="shared" si="11"/>
        <v xml:space="preserve"> </v>
      </c>
      <c r="AJ33" s="39" t="str">
        <f t="shared" si="11"/>
        <v xml:space="preserve"> </v>
      </c>
      <c r="AK33" s="39" t="str">
        <f t="shared" si="11"/>
        <v xml:space="preserve"> </v>
      </c>
      <c r="AL33" s="39" t="str">
        <f t="shared" si="11"/>
        <v xml:space="preserve"> </v>
      </c>
      <c r="AM33" s="39" t="str">
        <f t="shared" si="11"/>
        <v xml:space="preserve"> </v>
      </c>
      <c r="AN33" s="39" t="str">
        <f t="shared" si="11"/>
        <v xml:space="preserve"> </v>
      </c>
    </row>
    <row r="34" spans="1:40" x14ac:dyDescent="0.25">
      <c r="A34" s="222"/>
      <c r="B34" s="222"/>
      <c r="C34" s="85"/>
      <c r="D34" s="90"/>
      <c r="E34" s="76" t="s">
        <v>163</v>
      </c>
      <c r="F34" s="191" t="s">
        <v>9</v>
      </c>
      <c r="G34" s="75" t="s">
        <v>46</v>
      </c>
      <c r="H34" s="91">
        <v>2</v>
      </c>
      <c r="I34" s="42"/>
      <c r="J34" s="220"/>
      <c r="K34" s="38"/>
      <c r="L34" s="38"/>
      <c r="M34" s="11"/>
      <c r="N34" s="236"/>
      <c r="O34" s="11"/>
    </row>
    <row r="35" spans="1:40" x14ac:dyDescent="0.25">
      <c r="A35" s="35"/>
      <c r="B35" s="35"/>
      <c r="C35" s="85"/>
      <c r="D35" s="90"/>
      <c r="E35" s="40" t="s">
        <v>89</v>
      </c>
      <c r="F35" s="113" t="s">
        <v>13</v>
      </c>
      <c r="G35" s="46" t="s">
        <v>42</v>
      </c>
      <c r="H35" s="105">
        <v>2</v>
      </c>
      <c r="I35" s="42"/>
      <c r="J35" s="33"/>
      <c r="K35" s="38"/>
      <c r="L35" s="38"/>
      <c r="M35" s="11"/>
      <c r="N35" s="73"/>
      <c r="O35" s="11"/>
      <c r="P35" s="39" t="str">
        <f t="shared" si="10"/>
        <v xml:space="preserve"> </v>
      </c>
      <c r="Q35" s="39" t="str">
        <f t="shared" si="10"/>
        <v xml:space="preserve"> </v>
      </c>
      <c r="R35" s="39" t="str">
        <f t="shared" si="10"/>
        <v xml:space="preserve"> </v>
      </c>
      <c r="S35" s="39" t="str">
        <f t="shared" si="10"/>
        <v xml:space="preserve"> </v>
      </c>
      <c r="T35" s="39" t="str">
        <f t="shared" si="10"/>
        <v xml:space="preserve"> </v>
      </c>
      <c r="U35" s="39" t="str">
        <f t="shared" si="10"/>
        <v xml:space="preserve"> </v>
      </c>
      <c r="V35" s="39" t="str">
        <f t="shared" si="10"/>
        <v xml:space="preserve"> </v>
      </c>
      <c r="W35" s="39" t="str">
        <f t="shared" si="10"/>
        <v xml:space="preserve"> </v>
      </c>
      <c r="X35" s="39" t="str">
        <f t="shared" si="10"/>
        <v xml:space="preserve"> </v>
      </c>
      <c r="Y35" s="39">
        <f t="shared" si="10"/>
        <v>2</v>
      </c>
      <c r="Z35" s="39" t="str">
        <f t="shared" si="10"/>
        <v xml:space="preserve"> </v>
      </c>
      <c r="AA35" s="39" t="str">
        <f t="shared" si="10"/>
        <v xml:space="preserve"> </v>
      </c>
      <c r="AB35" s="39" t="str">
        <f t="shared" si="10"/>
        <v xml:space="preserve"> </v>
      </c>
      <c r="AC35" s="39" t="str">
        <f t="shared" si="10"/>
        <v xml:space="preserve"> </v>
      </c>
      <c r="AD35" s="39" t="str">
        <f t="shared" si="10"/>
        <v xml:space="preserve"> </v>
      </c>
      <c r="AE35" s="39" t="str">
        <f t="shared" si="10"/>
        <v xml:space="preserve"> </v>
      </c>
      <c r="AF35" s="39" t="str">
        <f t="shared" si="11"/>
        <v xml:space="preserve"> </v>
      </c>
      <c r="AG35" s="39" t="str">
        <f t="shared" si="11"/>
        <v xml:space="preserve"> </v>
      </c>
      <c r="AH35" s="39" t="str">
        <f t="shared" si="11"/>
        <v xml:space="preserve"> </v>
      </c>
      <c r="AI35" s="39" t="str">
        <f t="shared" si="11"/>
        <v xml:space="preserve"> </v>
      </c>
      <c r="AJ35" s="39" t="str">
        <f t="shared" si="11"/>
        <v xml:space="preserve"> </v>
      </c>
      <c r="AK35" s="39" t="str">
        <f t="shared" si="11"/>
        <v xml:space="preserve"> </v>
      </c>
      <c r="AL35" s="39" t="str">
        <f t="shared" si="11"/>
        <v xml:space="preserve"> </v>
      </c>
      <c r="AM35" s="39" t="str">
        <f t="shared" si="11"/>
        <v xml:space="preserve"> </v>
      </c>
      <c r="AN35" s="39" t="str">
        <f t="shared" si="11"/>
        <v xml:space="preserve"> </v>
      </c>
    </row>
    <row r="36" spans="1:40" x14ac:dyDescent="0.25">
      <c r="A36" s="35"/>
      <c r="B36" s="35"/>
      <c r="C36" s="85"/>
      <c r="D36" s="90"/>
      <c r="E36" s="76" t="s">
        <v>68</v>
      </c>
      <c r="F36" s="191" t="s">
        <v>24</v>
      </c>
      <c r="G36" s="75" t="s">
        <v>42</v>
      </c>
      <c r="H36" s="91">
        <v>0.85</v>
      </c>
      <c r="I36" s="42"/>
      <c r="J36" s="33"/>
      <c r="K36" s="38"/>
      <c r="L36" s="38"/>
      <c r="M36" s="11"/>
      <c r="N36" s="73"/>
      <c r="O36" s="11"/>
      <c r="P36" s="39" t="str">
        <f t="shared" si="10"/>
        <v xml:space="preserve"> </v>
      </c>
      <c r="Q36" s="39" t="str">
        <f t="shared" si="10"/>
        <v xml:space="preserve"> </v>
      </c>
      <c r="R36" s="39" t="str">
        <f t="shared" si="10"/>
        <v xml:space="preserve"> </v>
      </c>
      <c r="S36" s="39" t="str">
        <f t="shared" si="10"/>
        <v xml:space="preserve"> </v>
      </c>
      <c r="T36" s="39" t="str">
        <f t="shared" si="10"/>
        <v xml:space="preserve"> </v>
      </c>
      <c r="U36" s="39" t="str">
        <f t="shared" si="10"/>
        <v xml:space="preserve"> </v>
      </c>
      <c r="V36" s="39" t="str">
        <f t="shared" si="10"/>
        <v xml:space="preserve"> </v>
      </c>
      <c r="W36" s="39" t="str">
        <f t="shared" si="10"/>
        <v xml:space="preserve"> </v>
      </c>
      <c r="X36" s="39" t="str">
        <f t="shared" si="10"/>
        <v xml:space="preserve"> </v>
      </c>
      <c r="Y36" s="39" t="str">
        <f t="shared" si="10"/>
        <v xml:space="preserve"> </v>
      </c>
      <c r="Z36" s="39" t="str">
        <f t="shared" si="10"/>
        <v xml:space="preserve"> </v>
      </c>
      <c r="AA36" s="39" t="str">
        <f t="shared" si="10"/>
        <v xml:space="preserve"> </v>
      </c>
      <c r="AB36" s="39">
        <f t="shared" si="10"/>
        <v>0.85</v>
      </c>
      <c r="AC36" s="39" t="str">
        <f t="shared" si="10"/>
        <v xml:space="preserve"> </v>
      </c>
      <c r="AD36" s="39" t="str">
        <f t="shared" si="10"/>
        <v xml:space="preserve"> </v>
      </c>
      <c r="AE36" s="39" t="str">
        <f t="shared" si="10"/>
        <v xml:space="preserve"> </v>
      </c>
      <c r="AF36" s="39" t="str">
        <f t="shared" si="11"/>
        <v xml:space="preserve"> </v>
      </c>
      <c r="AG36" s="39" t="str">
        <f t="shared" si="11"/>
        <v xml:space="preserve"> </v>
      </c>
      <c r="AH36" s="39" t="str">
        <f t="shared" si="11"/>
        <v xml:space="preserve"> </v>
      </c>
      <c r="AI36" s="39" t="str">
        <f t="shared" si="11"/>
        <v xml:space="preserve"> </v>
      </c>
      <c r="AJ36" s="39" t="str">
        <f t="shared" si="11"/>
        <v xml:space="preserve"> </v>
      </c>
      <c r="AK36" s="39" t="str">
        <f t="shared" si="11"/>
        <v xml:space="preserve"> </v>
      </c>
      <c r="AL36" s="39" t="str">
        <f t="shared" si="11"/>
        <v xml:space="preserve"> </v>
      </c>
      <c r="AM36" s="39" t="str">
        <f t="shared" si="11"/>
        <v xml:space="preserve"> </v>
      </c>
      <c r="AN36" s="39" t="str">
        <f t="shared" si="11"/>
        <v xml:space="preserve"> </v>
      </c>
    </row>
    <row r="37" spans="1:40" x14ac:dyDescent="0.25">
      <c r="A37" s="35"/>
      <c r="B37" s="35"/>
      <c r="C37" s="85"/>
      <c r="D37" s="90"/>
      <c r="E37" s="244" t="s">
        <v>189</v>
      </c>
      <c r="F37" s="245"/>
      <c r="G37" s="183"/>
      <c r="H37" s="91">
        <v>5</v>
      </c>
      <c r="I37" s="33"/>
      <c r="J37" s="33"/>
      <c r="K37" s="38"/>
      <c r="L37" s="38"/>
      <c r="M37" s="11"/>
      <c r="N37" s="73"/>
      <c r="O37" s="11"/>
      <c r="P37" s="39" t="str">
        <f t="shared" si="10"/>
        <v xml:space="preserve"> </v>
      </c>
      <c r="Q37" s="39" t="str">
        <f t="shared" si="10"/>
        <v xml:space="preserve"> </v>
      </c>
      <c r="R37" s="39" t="str">
        <f t="shared" si="10"/>
        <v xml:space="preserve"> </v>
      </c>
      <c r="S37" s="39" t="str">
        <f t="shared" si="10"/>
        <v xml:space="preserve"> </v>
      </c>
      <c r="T37" s="39" t="str">
        <f t="shared" si="10"/>
        <v xml:space="preserve"> </v>
      </c>
      <c r="U37" s="39" t="str">
        <f t="shared" si="10"/>
        <v xml:space="preserve"> </v>
      </c>
      <c r="V37" s="39" t="str">
        <f t="shared" si="10"/>
        <v xml:space="preserve"> </v>
      </c>
      <c r="W37" s="39" t="str">
        <f t="shared" si="10"/>
        <v xml:space="preserve"> </v>
      </c>
      <c r="X37" s="39" t="str">
        <f t="shared" si="10"/>
        <v xml:space="preserve"> </v>
      </c>
      <c r="Y37" s="39" t="str">
        <f t="shared" si="10"/>
        <v xml:space="preserve"> </v>
      </c>
      <c r="Z37" s="39" t="str">
        <f t="shared" si="10"/>
        <v xml:space="preserve"> </v>
      </c>
      <c r="AA37" s="39" t="str">
        <f t="shared" si="10"/>
        <v xml:space="preserve"> </v>
      </c>
      <c r="AB37" s="39" t="str">
        <f t="shared" si="10"/>
        <v xml:space="preserve"> </v>
      </c>
      <c r="AC37" s="39" t="str">
        <f t="shared" si="10"/>
        <v xml:space="preserve"> </v>
      </c>
      <c r="AD37" s="39" t="str">
        <f t="shared" si="10"/>
        <v xml:space="preserve"> </v>
      </c>
      <c r="AE37" s="39" t="str">
        <f t="shared" si="10"/>
        <v xml:space="preserve"> </v>
      </c>
      <c r="AF37" s="39" t="str">
        <f t="shared" si="11"/>
        <v xml:space="preserve"> </v>
      </c>
      <c r="AG37" s="39" t="str">
        <f t="shared" si="11"/>
        <v xml:space="preserve"> </v>
      </c>
      <c r="AH37" s="39" t="str">
        <f t="shared" si="11"/>
        <v xml:space="preserve"> </v>
      </c>
      <c r="AI37" s="39" t="str">
        <f t="shared" si="11"/>
        <v xml:space="preserve"> </v>
      </c>
      <c r="AJ37" s="39" t="str">
        <f t="shared" si="11"/>
        <v xml:space="preserve"> </v>
      </c>
      <c r="AK37" s="39" t="str">
        <f t="shared" si="11"/>
        <v xml:space="preserve"> </v>
      </c>
      <c r="AL37" s="39" t="str">
        <f t="shared" si="11"/>
        <v xml:space="preserve"> </v>
      </c>
      <c r="AM37" s="39" t="str">
        <f t="shared" si="11"/>
        <v xml:space="preserve"> </v>
      </c>
      <c r="AN37" s="39" t="str">
        <f t="shared" si="11"/>
        <v xml:space="preserve"> </v>
      </c>
    </row>
    <row r="38" spans="1:40" x14ac:dyDescent="0.25">
      <c r="A38" s="35"/>
      <c r="B38" s="35"/>
      <c r="C38" s="85"/>
      <c r="D38" s="90"/>
      <c r="E38" s="71" t="s">
        <v>231</v>
      </c>
      <c r="F38" s="194"/>
      <c r="G38" s="183"/>
      <c r="H38" s="168"/>
      <c r="I38" s="87">
        <v>5.9</v>
      </c>
      <c r="J38" s="33"/>
      <c r="K38" s="38"/>
      <c r="L38" s="38"/>
      <c r="M38" s="11"/>
      <c r="N38" s="73"/>
      <c r="O38" s="11"/>
      <c r="R38" s="169">
        <v>0.85</v>
      </c>
    </row>
    <row r="39" spans="1:40" s="31" customFormat="1" ht="13.8" x14ac:dyDescent="0.3">
      <c r="A39" s="48"/>
      <c r="B39" s="48"/>
      <c r="C39" s="49"/>
      <c r="D39" s="50"/>
      <c r="E39" s="4"/>
      <c r="F39" s="195"/>
      <c r="G39" s="5"/>
      <c r="H39" s="4"/>
      <c r="I39" s="51"/>
      <c r="J39" s="51"/>
      <c r="K39" s="52"/>
      <c r="L39" s="52"/>
      <c r="M39" s="53"/>
      <c r="N39" s="73"/>
      <c r="O39" s="78" t="e">
        <f>SUM(P39:AN39)</f>
        <v>#REF!</v>
      </c>
      <c r="P39" s="27" t="e">
        <f>SUM(#REF!)</f>
        <v>#REF!</v>
      </c>
      <c r="Q39" s="27" t="e">
        <f>SUM(#REF!)</f>
        <v>#REF!</v>
      </c>
      <c r="R39" s="27" t="e">
        <f>SUM(#REF!)</f>
        <v>#REF!</v>
      </c>
      <c r="S39" s="27" t="e">
        <f>SUM(#REF!)</f>
        <v>#REF!</v>
      </c>
      <c r="T39" s="27" t="e">
        <f>SUM(#REF!)</f>
        <v>#REF!</v>
      </c>
      <c r="U39" s="27" t="e">
        <f>SUM(#REF!)</f>
        <v>#REF!</v>
      </c>
      <c r="V39" s="27" t="e">
        <f>SUM(#REF!)</f>
        <v>#REF!</v>
      </c>
      <c r="W39" s="27" t="e">
        <f>SUM(#REF!)</f>
        <v>#REF!</v>
      </c>
      <c r="X39" s="27" t="e">
        <f>SUM(#REF!)</f>
        <v>#REF!</v>
      </c>
      <c r="Y39" s="27" t="e">
        <f>SUM(#REF!)</f>
        <v>#REF!</v>
      </c>
      <c r="Z39" s="27" t="e">
        <f>SUM(#REF!)</f>
        <v>#REF!</v>
      </c>
      <c r="AA39" s="27" t="e">
        <f>SUM(#REF!)</f>
        <v>#REF!</v>
      </c>
      <c r="AB39" s="27" t="e">
        <f>SUM(#REF!)</f>
        <v>#REF!</v>
      </c>
      <c r="AC39" s="27" t="e">
        <f>SUM(#REF!)</f>
        <v>#REF!</v>
      </c>
      <c r="AD39" s="27" t="e">
        <f>SUM(#REF!)</f>
        <v>#REF!</v>
      </c>
      <c r="AE39" s="27" t="e">
        <f>SUM(#REF!)</f>
        <v>#REF!</v>
      </c>
      <c r="AF39" s="27" t="e">
        <f>SUM(#REF!)</f>
        <v>#REF!</v>
      </c>
      <c r="AG39" s="27" t="e">
        <f>SUM(#REF!)</f>
        <v>#REF!</v>
      </c>
      <c r="AH39" s="27" t="e">
        <f>SUM(#REF!)</f>
        <v>#REF!</v>
      </c>
      <c r="AI39" s="27" t="e">
        <f>SUM(#REF!)</f>
        <v>#REF!</v>
      </c>
      <c r="AJ39" s="27" t="e">
        <f>SUM(#REF!)</f>
        <v>#REF!</v>
      </c>
      <c r="AK39" s="27" t="e">
        <f>SUM(#REF!)</f>
        <v>#REF!</v>
      </c>
      <c r="AL39" s="27" t="e">
        <f>SUM(#REF!)</f>
        <v>#REF!</v>
      </c>
      <c r="AM39" s="27" t="e">
        <f>SUM(#REF!)</f>
        <v>#REF!</v>
      </c>
      <c r="AN39" s="27" t="e">
        <f>SUM(#REF!)</f>
        <v>#REF!</v>
      </c>
    </row>
    <row r="40" spans="1:40" s="223" customFormat="1" ht="13.8" x14ac:dyDescent="0.3">
      <c r="A40" s="54" t="s">
        <v>97</v>
      </c>
      <c r="B40" s="54" t="s">
        <v>39</v>
      </c>
      <c r="C40" s="187" t="s">
        <v>98</v>
      </c>
      <c r="D40" s="106" t="s">
        <v>7</v>
      </c>
      <c r="E40" s="1"/>
      <c r="F40" s="193"/>
      <c r="G40" s="137"/>
      <c r="H40" s="8"/>
      <c r="I40" s="32">
        <f>SUM(I41:I51)</f>
        <v>27</v>
      </c>
      <c r="J40" s="220">
        <f>I40/2</f>
        <v>13.5</v>
      </c>
      <c r="K40" s="132"/>
      <c r="L40" s="132"/>
      <c r="M40" s="221">
        <v>1</v>
      </c>
      <c r="N40" s="236"/>
      <c r="O40" s="170"/>
      <c r="P40" s="235"/>
      <c r="Q40" s="235"/>
      <c r="R40" s="235"/>
      <c r="S40" s="235"/>
      <c r="T40" s="235"/>
      <c r="U40" s="235"/>
      <c r="V40" s="235"/>
      <c r="W40" s="235"/>
      <c r="X40" s="235"/>
      <c r="Y40" s="235"/>
      <c r="Z40" s="235"/>
      <c r="AA40" s="235"/>
      <c r="AB40" s="235"/>
      <c r="AC40" s="235"/>
      <c r="AD40" s="235"/>
      <c r="AE40" s="235"/>
      <c r="AF40" s="235"/>
      <c r="AG40" s="235"/>
      <c r="AH40" s="235"/>
      <c r="AI40" s="235"/>
      <c r="AJ40" s="235"/>
      <c r="AK40" s="235"/>
      <c r="AL40" s="235"/>
      <c r="AM40" s="235"/>
      <c r="AN40" s="235"/>
    </row>
    <row r="41" spans="1:40" s="223" customFormat="1" ht="13.8" x14ac:dyDescent="0.3">
      <c r="A41" s="44"/>
      <c r="B41" s="44"/>
      <c r="C41" s="29"/>
      <c r="D41" s="112"/>
      <c r="E41" s="123"/>
      <c r="F41" s="193"/>
      <c r="G41" s="137"/>
      <c r="H41" s="124"/>
      <c r="I41" s="39">
        <f>SUM(H41:H46)</f>
        <v>13</v>
      </c>
      <c r="J41" s="42"/>
      <c r="K41" s="104"/>
      <c r="L41" s="104"/>
      <c r="M41" s="61"/>
      <c r="N41" s="236"/>
      <c r="O41" s="170"/>
      <c r="P41" s="235"/>
      <c r="Q41" s="235"/>
      <c r="R41" s="235"/>
      <c r="S41" s="235"/>
      <c r="T41" s="235"/>
      <c r="U41" s="235"/>
      <c r="V41" s="235"/>
      <c r="W41" s="235"/>
      <c r="X41" s="235"/>
      <c r="Y41" s="235"/>
      <c r="Z41" s="235"/>
      <c r="AA41" s="235"/>
      <c r="AB41" s="235"/>
      <c r="AC41" s="235"/>
      <c r="AD41" s="235"/>
      <c r="AE41" s="235"/>
      <c r="AF41" s="235"/>
      <c r="AG41" s="235"/>
      <c r="AH41" s="235"/>
      <c r="AI41" s="235"/>
      <c r="AJ41" s="235"/>
      <c r="AK41" s="235"/>
      <c r="AL41" s="235"/>
      <c r="AM41" s="235"/>
      <c r="AN41" s="235"/>
    </row>
    <row r="42" spans="1:40" s="223" customFormat="1" ht="13.8" x14ac:dyDescent="0.3">
      <c r="A42" s="44"/>
      <c r="B42" s="44"/>
      <c r="C42" s="29"/>
      <c r="D42" s="112"/>
      <c r="E42" s="127" t="s">
        <v>85</v>
      </c>
      <c r="F42" s="192" t="s">
        <v>9</v>
      </c>
      <c r="G42" s="43" t="s">
        <v>40</v>
      </c>
      <c r="H42" s="59">
        <v>5</v>
      </c>
      <c r="I42" s="39"/>
      <c r="J42" s="42"/>
      <c r="K42" s="104"/>
      <c r="L42" s="104"/>
      <c r="M42" s="61"/>
      <c r="N42" s="236"/>
      <c r="O42" s="170"/>
      <c r="P42" s="235"/>
      <c r="Q42" s="235"/>
      <c r="R42" s="235"/>
      <c r="S42" s="235"/>
      <c r="T42" s="235"/>
      <c r="U42" s="235"/>
      <c r="V42" s="235"/>
      <c r="W42" s="235"/>
      <c r="X42" s="235"/>
      <c r="Y42" s="235"/>
      <c r="Z42" s="235"/>
      <c r="AA42" s="235"/>
      <c r="AB42" s="235"/>
      <c r="AC42" s="235"/>
      <c r="AD42" s="235"/>
      <c r="AE42" s="235"/>
      <c r="AF42" s="235"/>
      <c r="AG42" s="235"/>
      <c r="AH42" s="235"/>
      <c r="AI42" s="235"/>
      <c r="AJ42" s="235"/>
      <c r="AK42" s="235"/>
      <c r="AL42" s="235"/>
      <c r="AM42" s="235"/>
      <c r="AN42" s="235"/>
    </row>
    <row r="43" spans="1:40" s="223" customFormat="1" ht="13.8" x14ac:dyDescent="0.3">
      <c r="A43" s="44"/>
      <c r="B43" s="44"/>
      <c r="C43" s="29"/>
      <c r="D43" s="112"/>
      <c r="E43" s="225" t="s">
        <v>86</v>
      </c>
      <c r="F43" s="192" t="s">
        <v>9</v>
      </c>
      <c r="G43" s="43" t="s">
        <v>40</v>
      </c>
      <c r="H43" s="59">
        <v>5</v>
      </c>
      <c r="I43" s="39"/>
      <c r="J43" s="42"/>
      <c r="K43" s="104"/>
      <c r="L43" s="104"/>
      <c r="M43" s="61"/>
      <c r="N43" s="236"/>
      <c r="O43" s="170"/>
      <c r="P43" s="235"/>
      <c r="Q43" s="235"/>
      <c r="R43" s="235"/>
      <c r="S43" s="235"/>
      <c r="T43" s="235"/>
      <c r="U43" s="235"/>
      <c r="V43" s="235"/>
      <c r="W43" s="235"/>
      <c r="X43" s="235"/>
      <c r="Y43" s="235"/>
      <c r="Z43" s="235"/>
      <c r="AA43" s="235"/>
      <c r="AB43" s="235"/>
      <c r="AC43" s="235"/>
      <c r="AD43" s="235"/>
      <c r="AE43" s="235"/>
      <c r="AF43" s="235"/>
      <c r="AG43" s="235"/>
      <c r="AH43" s="235"/>
      <c r="AI43" s="235"/>
      <c r="AJ43" s="235"/>
      <c r="AK43" s="235"/>
      <c r="AL43" s="235"/>
      <c r="AM43" s="235"/>
      <c r="AN43" s="235"/>
    </row>
    <row r="44" spans="1:40" s="223" customFormat="1" ht="13.8" x14ac:dyDescent="0.3">
      <c r="A44" s="44"/>
      <c r="B44" s="44"/>
      <c r="C44" s="29"/>
      <c r="D44" s="111"/>
      <c r="E44" s="225" t="s">
        <v>79</v>
      </c>
      <c r="F44" s="192" t="s">
        <v>13</v>
      </c>
      <c r="G44" s="43" t="s">
        <v>41</v>
      </c>
      <c r="H44" s="105">
        <v>1</v>
      </c>
      <c r="I44" s="39"/>
      <c r="J44" s="42"/>
      <c r="K44" s="104"/>
      <c r="L44" s="104"/>
      <c r="M44" s="61"/>
      <c r="N44" s="236"/>
      <c r="O44" s="170"/>
      <c r="P44" s="235"/>
      <c r="Q44" s="235"/>
      <c r="R44" s="235"/>
      <c r="S44" s="235"/>
      <c r="T44" s="235"/>
      <c r="U44" s="235"/>
      <c r="V44" s="235"/>
      <c r="W44" s="235"/>
      <c r="X44" s="235"/>
      <c r="Y44" s="235"/>
      <c r="Z44" s="235"/>
      <c r="AA44" s="235"/>
      <c r="AB44" s="235"/>
      <c r="AC44" s="235"/>
      <c r="AD44" s="235"/>
      <c r="AE44" s="235"/>
      <c r="AF44" s="235"/>
      <c r="AG44" s="235"/>
      <c r="AH44" s="235"/>
      <c r="AI44" s="235"/>
      <c r="AJ44" s="235"/>
      <c r="AK44" s="235"/>
      <c r="AL44" s="235"/>
      <c r="AM44" s="235"/>
      <c r="AN44" s="235"/>
    </row>
    <row r="45" spans="1:40" s="223" customFormat="1" ht="13.8" x14ac:dyDescent="0.3">
      <c r="A45" s="44"/>
      <c r="B45" s="44"/>
      <c r="C45" s="29"/>
      <c r="D45" s="111"/>
      <c r="E45" s="225" t="s">
        <v>80</v>
      </c>
      <c r="F45" s="192" t="s">
        <v>13</v>
      </c>
      <c r="G45" s="43" t="s">
        <v>41</v>
      </c>
      <c r="H45" s="105">
        <v>1</v>
      </c>
      <c r="I45" s="39"/>
      <c r="J45" s="42"/>
      <c r="K45" s="104"/>
      <c r="L45" s="104"/>
      <c r="M45" s="61"/>
      <c r="N45" s="236"/>
      <c r="O45" s="170"/>
      <c r="P45" s="235"/>
      <c r="Q45" s="235"/>
      <c r="R45" s="235"/>
      <c r="S45" s="235"/>
      <c r="T45" s="235"/>
      <c r="U45" s="235"/>
      <c r="V45" s="235"/>
      <c r="W45" s="235"/>
      <c r="X45" s="235"/>
      <c r="Y45" s="235"/>
      <c r="Z45" s="235"/>
      <c r="AA45" s="235"/>
      <c r="AB45" s="235"/>
      <c r="AC45" s="235"/>
      <c r="AD45" s="235"/>
      <c r="AE45" s="235"/>
      <c r="AF45" s="235"/>
      <c r="AG45" s="235"/>
      <c r="AH45" s="235"/>
      <c r="AI45" s="235"/>
      <c r="AJ45" s="235"/>
      <c r="AK45" s="235"/>
      <c r="AL45" s="235"/>
      <c r="AM45" s="235"/>
      <c r="AN45" s="235"/>
    </row>
    <row r="46" spans="1:40" s="223" customFormat="1" ht="13.8" x14ac:dyDescent="0.3">
      <c r="A46" s="44"/>
      <c r="B46" s="44"/>
      <c r="C46" s="29"/>
      <c r="D46" s="111"/>
      <c r="E46" s="1" t="s">
        <v>452</v>
      </c>
      <c r="F46" s="191" t="s">
        <v>13</v>
      </c>
      <c r="G46" s="75" t="s">
        <v>40</v>
      </c>
      <c r="H46" s="91">
        <v>1</v>
      </c>
      <c r="I46" s="39"/>
      <c r="J46" s="42"/>
      <c r="K46" s="104"/>
      <c r="L46" s="104"/>
      <c r="M46" s="61"/>
      <c r="N46" s="236"/>
      <c r="O46" s="170"/>
      <c r="P46" s="235"/>
      <c r="Q46" s="235"/>
      <c r="R46" s="235"/>
      <c r="S46" s="235"/>
      <c r="T46" s="235"/>
      <c r="U46" s="235"/>
      <c r="V46" s="235"/>
      <c r="W46" s="235"/>
      <c r="X46" s="235"/>
      <c r="Y46" s="235"/>
      <c r="Z46" s="235"/>
      <c r="AA46" s="235"/>
      <c r="AB46" s="235"/>
      <c r="AC46" s="235"/>
      <c r="AD46" s="235"/>
      <c r="AE46" s="235"/>
      <c r="AF46" s="235"/>
      <c r="AG46" s="235"/>
      <c r="AH46" s="235"/>
      <c r="AI46" s="235"/>
      <c r="AJ46" s="235"/>
      <c r="AK46" s="235"/>
      <c r="AL46" s="235"/>
      <c r="AM46" s="235"/>
      <c r="AN46" s="235"/>
    </row>
    <row r="47" spans="1:40" s="223" customFormat="1" ht="13.8" x14ac:dyDescent="0.3">
      <c r="A47" s="44"/>
      <c r="B47" s="44"/>
      <c r="C47" s="29"/>
      <c r="D47" s="111"/>
      <c r="E47" s="255"/>
      <c r="F47" s="256"/>
      <c r="G47" s="257"/>
      <c r="H47" s="258"/>
      <c r="I47" s="39"/>
      <c r="J47" s="42"/>
      <c r="K47" s="104"/>
      <c r="L47" s="104"/>
      <c r="M47" s="61"/>
      <c r="N47" s="236"/>
      <c r="O47" s="170"/>
      <c r="P47" s="235"/>
      <c r="Q47" s="235"/>
      <c r="R47" s="235"/>
      <c r="S47" s="235"/>
      <c r="T47" s="235"/>
      <c r="U47" s="235"/>
      <c r="V47" s="235"/>
      <c r="W47" s="235"/>
      <c r="X47" s="235"/>
      <c r="Y47" s="235"/>
      <c r="Z47" s="235"/>
      <c r="AA47" s="235"/>
      <c r="AB47" s="235"/>
      <c r="AC47" s="235"/>
      <c r="AD47" s="235"/>
      <c r="AE47" s="235"/>
      <c r="AF47" s="235"/>
      <c r="AG47" s="235"/>
      <c r="AH47" s="235"/>
      <c r="AI47" s="235"/>
      <c r="AJ47" s="235"/>
      <c r="AK47" s="235"/>
      <c r="AL47" s="235"/>
      <c r="AM47" s="235"/>
      <c r="AN47" s="235"/>
    </row>
    <row r="48" spans="1:40" s="223" customFormat="1" ht="13.8" x14ac:dyDescent="0.3">
      <c r="A48" s="44"/>
      <c r="B48" s="44"/>
      <c r="C48" s="29"/>
      <c r="D48" s="112"/>
      <c r="E48" s="138" t="s">
        <v>103</v>
      </c>
      <c r="F48" s="196" t="s">
        <v>9</v>
      </c>
      <c r="G48" s="136" t="s">
        <v>42</v>
      </c>
      <c r="H48" s="135">
        <v>5</v>
      </c>
      <c r="I48" s="224">
        <f>SUM(H48:H51)</f>
        <v>10</v>
      </c>
      <c r="J48" s="42"/>
      <c r="K48" s="104"/>
      <c r="L48" s="104"/>
      <c r="M48" s="61"/>
      <c r="N48" s="236"/>
      <c r="O48" s="170"/>
      <c r="P48" s="235"/>
      <c r="Q48" s="235"/>
      <c r="R48" s="235"/>
      <c r="S48" s="235"/>
      <c r="T48" s="235"/>
      <c r="U48" s="235"/>
      <c r="V48" s="235"/>
      <c r="W48" s="235"/>
      <c r="X48" s="235"/>
      <c r="Y48" s="235"/>
      <c r="Z48" s="235"/>
      <c r="AA48" s="235"/>
      <c r="AB48" s="235"/>
      <c r="AC48" s="235"/>
      <c r="AD48" s="235"/>
      <c r="AE48" s="235"/>
      <c r="AF48" s="235"/>
      <c r="AG48" s="235"/>
      <c r="AH48" s="235"/>
      <c r="AI48" s="235"/>
      <c r="AJ48" s="235"/>
      <c r="AK48" s="235"/>
      <c r="AL48" s="235"/>
      <c r="AM48" s="235"/>
      <c r="AN48" s="235"/>
    </row>
    <row r="49" spans="1:40" s="223" customFormat="1" ht="13.8" x14ac:dyDescent="0.3">
      <c r="A49" s="44"/>
      <c r="B49" s="44"/>
      <c r="C49" s="29"/>
      <c r="D49" s="112"/>
      <c r="E49" s="138" t="s">
        <v>104</v>
      </c>
      <c r="F49" s="198" t="s">
        <v>9</v>
      </c>
      <c r="G49" s="136" t="s">
        <v>42</v>
      </c>
      <c r="H49" s="135">
        <v>5</v>
      </c>
      <c r="I49" s="224"/>
      <c r="J49" s="42"/>
      <c r="K49" s="104"/>
      <c r="L49" s="104"/>
      <c r="M49" s="61"/>
      <c r="N49" s="236"/>
      <c r="O49" s="170"/>
      <c r="P49" s="235"/>
      <c r="Q49" s="235"/>
      <c r="R49" s="235"/>
      <c r="S49" s="235"/>
      <c r="T49" s="235"/>
      <c r="U49" s="235"/>
      <c r="V49" s="235"/>
      <c r="W49" s="235"/>
      <c r="X49" s="235"/>
      <c r="Y49" s="235"/>
      <c r="Z49" s="235"/>
      <c r="AA49" s="235"/>
      <c r="AB49" s="235"/>
      <c r="AC49" s="235"/>
      <c r="AD49" s="235"/>
      <c r="AE49" s="235"/>
      <c r="AF49" s="235"/>
      <c r="AG49" s="235"/>
      <c r="AH49" s="235"/>
      <c r="AI49" s="235"/>
      <c r="AJ49" s="235"/>
      <c r="AK49" s="235"/>
      <c r="AL49" s="235"/>
      <c r="AM49" s="235"/>
      <c r="AN49" s="235"/>
    </row>
    <row r="50" spans="1:40" s="223" customFormat="1" ht="13.8" x14ac:dyDescent="0.3">
      <c r="A50" s="44"/>
      <c r="B50" s="44"/>
      <c r="C50" s="29"/>
      <c r="D50" s="112"/>
      <c r="E50" s="76" t="s">
        <v>163</v>
      </c>
      <c r="F50" s="191" t="s">
        <v>9</v>
      </c>
      <c r="G50" s="75" t="s">
        <v>46</v>
      </c>
      <c r="H50" s="91"/>
      <c r="I50" s="224"/>
      <c r="J50" s="42"/>
      <c r="K50" s="104"/>
      <c r="L50" s="104"/>
      <c r="M50" s="61"/>
      <c r="N50" s="236"/>
      <c r="O50" s="170"/>
      <c r="P50" s="235"/>
      <c r="Q50" s="235"/>
      <c r="R50" s="235"/>
      <c r="S50" s="235"/>
      <c r="T50" s="235"/>
      <c r="U50" s="235"/>
      <c r="V50" s="235"/>
      <c r="W50" s="235"/>
      <c r="X50" s="235"/>
      <c r="Y50" s="235"/>
      <c r="Z50" s="235"/>
      <c r="AA50" s="235"/>
      <c r="AB50" s="235"/>
      <c r="AC50" s="235"/>
      <c r="AD50" s="235"/>
      <c r="AE50" s="235"/>
      <c r="AF50" s="235"/>
      <c r="AG50" s="235"/>
      <c r="AH50" s="235"/>
      <c r="AI50" s="235"/>
      <c r="AJ50" s="235"/>
      <c r="AK50" s="235"/>
      <c r="AL50" s="235"/>
      <c r="AM50" s="235"/>
      <c r="AN50" s="235"/>
    </row>
    <row r="51" spans="1:40" s="223" customFormat="1" ht="13.8" x14ac:dyDescent="0.3">
      <c r="A51" s="222"/>
      <c r="B51" s="222"/>
      <c r="C51" s="29"/>
      <c r="D51" s="218"/>
      <c r="E51" s="71" t="s">
        <v>231</v>
      </c>
      <c r="F51" s="192"/>
      <c r="G51" s="75"/>
      <c r="H51" s="226"/>
      <c r="I51" s="87">
        <v>4</v>
      </c>
      <c r="J51" s="220"/>
      <c r="K51" s="38"/>
      <c r="L51" s="38"/>
      <c r="M51" s="11"/>
      <c r="N51" s="236"/>
      <c r="O51" s="170"/>
      <c r="P51" s="235"/>
      <c r="Q51" s="235"/>
      <c r="R51" s="235"/>
      <c r="S51" s="235"/>
      <c r="T51" s="235"/>
      <c r="U51" s="235"/>
      <c r="V51" s="235"/>
      <c r="W51" s="235"/>
      <c r="X51" s="235"/>
      <c r="Y51" s="235"/>
      <c r="Z51" s="235"/>
      <c r="AA51" s="235"/>
      <c r="AB51" s="235"/>
      <c r="AC51" s="235"/>
      <c r="AD51" s="235"/>
      <c r="AE51" s="235"/>
      <c r="AF51" s="235"/>
      <c r="AG51" s="235"/>
      <c r="AH51" s="235"/>
      <c r="AI51" s="235"/>
      <c r="AJ51" s="235"/>
      <c r="AK51" s="235"/>
      <c r="AL51" s="235"/>
      <c r="AM51" s="235"/>
      <c r="AN51" s="235"/>
    </row>
    <row r="52" spans="1:40" s="219" customFormat="1" ht="13.8" x14ac:dyDescent="0.3">
      <c r="A52" s="228"/>
      <c r="B52" s="228"/>
      <c r="C52" s="229"/>
      <c r="D52" s="230"/>
      <c r="E52" s="215"/>
      <c r="F52" s="195"/>
      <c r="G52" s="216"/>
      <c r="H52" s="215"/>
      <c r="I52" s="231"/>
      <c r="J52" s="231"/>
      <c r="K52" s="232"/>
      <c r="L52" s="232"/>
      <c r="M52" s="233"/>
      <c r="N52" s="236"/>
      <c r="O52" s="78"/>
      <c r="P52" s="217"/>
      <c r="Q52" s="217"/>
      <c r="R52" s="217"/>
      <c r="S52" s="217"/>
      <c r="T52" s="217"/>
      <c r="U52" s="217"/>
      <c r="V52" s="217"/>
      <c r="W52" s="217"/>
      <c r="X52" s="217"/>
      <c r="Y52" s="217"/>
      <c r="Z52" s="217"/>
      <c r="AA52" s="217"/>
      <c r="AB52" s="217"/>
      <c r="AC52" s="217"/>
      <c r="AD52" s="217"/>
      <c r="AE52" s="217"/>
      <c r="AF52" s="217"/>
      <c r="AG52" s="217"/>
      <c r="AH52" s="217"/>
      <c r="AI52" s="217"/>
      <c r="AJ52" s="217"/>
      <c r="AK52" s="217"/>
      <c r="AL52" s="217"/>
      <c r="AM52" s="217"/>
      <c r="AN52" s="217"/>
    </row>
    <row r="53" spans="1:40" s="223" customFormat="1" ht="13.8" x14ac:dyDescent="0.3">
      <c r="A53" s="237" t="s">
        <v>160</v>
      </c>
      <c r="B53" s="237" t="s">
        <v>39</v>
      </c>
      <c r="C53" s="186" t="s">
        <v>151</v>
      </c>
      <c r="D53" s="112" t="s">
        <v>7</v>
      </c>
      <c r="E53" s="225"/>
      <c r="F53" s="192"/>
      <c r="G53" s="75"/>
      <c r="H53" s="226"/>
      <c r="I53" s="32">
        <f>SUM(I54:I66)</f>
        <v>29.5</v>
      </c>
      <c r="J53" s="42">
        <f>I53/2</f>
        <v>14.75</v>
      </c>
      <c r="K53" s="121">
        <v>44455</v>
      </c>
      <c r="L53" s="121">
        <v>44819</v>
      </c>
      <c r="M53" s="122">
        <v>1</v>
      </c>
      <c r="N53" s="236"/>
      <c r="O53" s="170"/>
      <c r="P53" s="235"/>
      <c r="Q53" s="235"/>
      <c r="R53" s="235"/>
      <c r="S53" s="235"/>
      <c r="T53" s="235"/>
      <c r="U53" s="235"/>
      <c r="V53" s="235"/>
      <c r="W53" s="235"/>
      <c r="X53" s="235"/>
      <c r="Y53" s="235"/>
      <c r="Z53" s="235"/>
      <c r="AA53" s="235"/>
      <c r="AB53" s="235"/>
      <c r="AC53" s="235"/>
      <c r="AD53" s="235"/>
      <c r="AE53" s="235"/>
      <c r="AF53" s="235"/>
      <c r="AG53" s="235"/>
      <c r="AH53" s="235"/>
      <c r="AI53" s="235"/>
      <c r="AJ53" s="235"/>
      <c r="AK53" s="235"/>
      <c r="AL53" s="235"/>
      <c r="AM53" s="235"/>
      <c r="AN53" s="235"/>
    </row>
    <row r="54" spans="1:40" s="223" customFormat="1" ht="13.8" x14ac:dyDescent="0.3">
      <c r="A54" s="44"/>
      <c r="B54" s="44"/>
      <c r="C54" s="179"/>
      <c r="D54" s="112"/>
      <c r="E54" s="225" t="s">
        <v>69</v>
      </c>
      <c r="F54" s="192" t="s">
        <v>9</v>
      </c>
      <c r="G54" s="75" t="s">
        <v>41</v>
      </c>
      <c r="H54" s="226">
        <v>5</v>
      </c>
      <c r="I54" s="220">
        <f>SUM(H54:H57)</f>
        <v>15</v>
      </c>
      <c r="J54" s="42"/>
      <c r="K54" s="132"/>
      <c r="L54" s="132"/>
      <c r="M54" s="239"/>
      <c r="N54" s="236"/>
      <c r="O54" s="170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  <c r="AA54" s="235"/>
      <c r="AB54" s="235"/>
      <c r="AC54" s="235"/>
      <c r="AD54" s="235"/>
      <c r="AE54" s="235"/>
      <c r="AF54" s="235"/>
      <c r="AG54" s="235"/>
      <c r="AH54" s="235"/>
      <c r="AI54" s="235"/>
      <c r="AJ54" s="235"/>
      <c r="AK54" s="235"/>
      <c r="AL54" s="235"/>
      <c r="AM54" s="235"/>
      <c r="AN54" s="235"/>
    </row>
    <row r="55" spans="1:40" s="223" customFormat="1" ht="13.8" x14ac:dyDescent="0.3">
      <c r="A55" s="44"/>
      <c r="B55" s="44"/>
      <c r="C55" s="294" t="s">
        <v>233</v>
      </c>
      <c r="D55" s="112"/>
      <c r="E55" s="225" t="s">
        <v>70</v>
      </c>
      <c r="F55" s="192" t="s">
        <v>9</v>
      </c>
      <c r="G55" s="75" t="s">
        <v>41</v>
      </c>
      <c r="H55" s="226">
        <v>5</v>
      </c>
      <c r="I55" s="220"/>
      <c r="J55" s="42"/>
      <c r="K55" s="104"/>
      <c r="L55" s="104"/>
      <c r="M55" s="61"/>
      <c r="N55" s="236"/>
      <c r="O55" s="170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  <c r="AA55" s="235"/>
      <c r="AB55" s="235"/>
      <c r="AC55" s="235"/>
      <c r="AD55" s="235"/>
      <c r="AE55" s="235"/>
      <c r="AF55" s="235"/>
      <c r="AG55" s="235"/>
      <c r="AH55" s="235"/>
      <c r="AI55" s="235"/>
      <c r="AJ55" s="235"/>
      <c r="AK55" s="235"/>
      <c r="AL55" s="235"/>
      <c r="AM55" s="235"/>
      <c r="AN55" s="235"/>
    </row>
    <row r="56" spans="1:40" s="223" customFormat="1" ht="13.8" x14ac:dyDescent="0.3">
      <c r="A56" s="44"/>
      <c r="B56" s="44"/>
      <c r="C56" s="295" t="s">
        <v>202</v>
      </c>
      <c r="D56" s="112"/>
      <c r="E56" s="225" t="s">
        <v>132</v>
      </c>
      <c r="F56" s="192" t="s">
        <v>13</v>
      </c>
      <c r="G56" s="75" t="s">
        <v>41</v>
      </c>
      <c r="H56" s="226">
        <v>2</v>
      </c>
      <c r="I56" s="220"/>
      <c r="J56" s="42"/>
      <c r="K56" s="104"/>
      <c r="L56" s="104"/>
      <c r="M56" s="61"/>
      <c r="N56" s="236"/>
      <c r="O56" s="170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  <c r="AA56" s="235"/>
      <c r="AB56" s="235"/>
      <c r="AC56" s="235"/>
      <c r="AD56" s="235"/>
      <c r="AE56" s="235"/>
      <c r="AF56" s="235"/>
      <c r="AG56" s="235"/>
      <c r="AH56" s="235"/>
      <c r="AI56" s="235"/>
      <c r="AJ56" s="235"/>
      <c r="AK56" s="235"/>
      <c r="AL56" s="235"/>
      <c r="AM56" s="235"/>
      <c r="AN56" s="235"/>
    </row>
    <row r="57" spans="1:40" s="223" customFormat="1" ht="13.8" x14ac:dyDescent="0.3">
      <c r="A57" s="44"/>
      <c r="B57" s="44"/>
      <c r="C57" s="189"/>
      <c r="D57" s="112"/>
      <c r="E57" s="1" t="s">
        <v>452</v>
      </c>
      <c r="F57" s="191" t="s">
        <v>13</v>
      </c>
      <c r="G57" s="75" t="s">
        <v>40</v>
      </c>
      <c r="H57" s="91">
        <v>3</v>
      </c>
      <c r="I57" s="220"/>
      <c r="J57" s="42"/>
      <c r="K57" s="104"/>
      <c r="L57" s="104"/>
      <c r="M57" s="61"/>
      <c r="N57" s="236"/>
      <c r="O57" s="170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  <c r="AA57" s="235"/>
      <c r="AB57" s="235"/>
      <c r="AC57" s="235"/>
      <c r="AD57" s="235"/>
      <c r="AE57" s="235"/>
      <c r="AF57" s="235"/>
      <c r="AG57" s="235"/>
      <c r="AH57" s="235"/>
      <c r="AI57" s="235"/>
      <c r="AJ57" s="235"/>
      <c r="AK57" s="235"/>
      <c r="AL57" s="235"/>
      <c r="AM57" s="235"/>
      <c r="AN57" s="235"/>
    </row>
    <row r="58" spans="1:40" s="223" customFormat="1" ht="13.8" x14ac:dyDescent="0.3">
      <c r="A58" s="44"/>
      <c r="B58" s="44"/>
      <c r="C58" s="290"/>
      <c r="D58" s="111"/>
      <c r="E58" s="263"/>
      <c r="F58" s="267"/>
      <c r="G58" s="268"/>
      <c r="H58" s="269"/>
      <c r="I58" s="220"/>
      <c r="J58" s="42"/>
      <c r="K58" s="104"/>
      <c r="L58" s="104"/>
      <c r="M58" s="61"/>
      <c r="N58" s="236"/>
      <c r="O58" s="170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  <c r="AA58" s="235"/>
      <c r="AB58" s="235"/>
      <c r="AC58" s="235"/>
      <c r="AD58" s="235"/>
      <c r="AE58" s="235"/>
      <c r="AF58" s="235"/>
      <c r="AG58" s="235"/>
      <c r="AH58" s="235"/>
      <c r="AI58" s="235"/>
      <c r="AJ58" s="235"/>
      <c r="AK58" s="235"/>
      <c r="AL58" s="235"/>
      <c r="AM58" s="235"/>
      <c r="AN58" s="235"/>
    </row>
    <row r="59" spans="1:40" s="223" customFormat="1" ht="13.8" x14ac:dyDescent="0.3">
      <c r="A59" s="44"/>
      <c r="B59" s="44"/>
      <c r="C59" s="291"/>
      <c r="D59" s="111"/>
      <c r="E59" s="85" t="s">
        <v>220</v>
      </c>
      <c r="F59" s="199" t="s">
        <v>12</v>
      </c>
      <c r="G59" s="131" t="s">
        <v>46</v>
      </c>
      <c r="H59" s="530"/>
      <c r="I59" s="220"/>
      <c r="J59" s="42"/>
      <c r="K59" s="104"/>
      <c r="L59" s="104"/>
      <c r="M59" s="61"/>
      <c r="N59" s="236"/>
      <c r="O59" s="170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  <c r="AA59" s="235"/>
      <c r="AB59" s="235"/>
      <c r="AC59" s="235"/>
      <c r="AD59" s="235"/>
      <c r="AE59" s="235"/>
      <c r="AF59" s="235"/>
      <c r="AG59" s="235"/>
      <c r="AH59" s="235"/>
      <c r="AI59" s="235"/>
      <c r="AJ59" s="235"/>
      <c r="AK59" s="235"/>
      <c r="AL59" s="235"/>
      <c r="AM59" s="235"/>
      <c r="AN59" s="235"/>
    </row>
    <row r="60" spans="1:40" s="223" customFormat="1" ht="13.8" x14ac:dyDescent="0.3">
      <c r="A60" s="44"/>
      <c r="B60" s="44"/>
      <c r="C60" s="29"/>
      <c r="D60" s="112"/>
      <c r="E60" s="225" t="s">
        <v>126</v>
      </c>
      <c r="F60" s="192" t="s">
        <v>9</v>
      </c>
      <c r="G60" s="75" t="s">
        <v>46</v>
      </c>
      <c r="H60" s="529">
        <v>2</v>
      </c>
      <c r="I60" s="220">
        <f>SUM(H59:H65)</f>
        <v>11</v>
      </c>
      <c r="J60" s="42"/>
      <c r="K60" s="104"/>
      <c r="L60" s="104"/>
      <c r="M60" s="61"/>
      <c r="N60" s="236"/>
      <c r="O60" s="170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  <c r="AA60" s="235"/>
      <c r="AB60" s="235"/>
      <c r="AC60" s="235"/>
      <c r="AD60" s="235"/>
      <c r="AE60" s="235"/>
      <c r="AF60" s="235"/>
      <c r="AG60" s="235"/>
      <c r="AH60" s="235"/>
      <c r="AI60" s="235"/>
      <c r="AJ60" s="235"/>
      <c r="AK60" s="235"/>
      <c r="AL60" s="235"/>
      <c r="AM60" s="235"/>
      <c r="AN60" s="235"/>
    </row>
    <row r="61" spans="1:40" s="223" customFormat="1" ht="13.8" x14ac:dyDescent="0.3">
      <c r="A61" s="44"/>
      <c r="B61" s="44"/>
      <c r="C61" s="29"/>
      <c r="D61" s="112"/>
      <c r="E61" s="85" t="s">
        <v>221</v>
      </c>
      <c r="F61" s="199" t="s">
        <v>12</v>
      </c>
      <c r="G61" s="131" t="s">
        <v>46</v>
      </c>
      <c r="H61" s="530"/>
      <c r="I61" s="220"/>
      <c r="J61" s="42"/>
      <c r="K61" s="104"/>
      <c r="L61" s="104"/>
      <c r="M61" s="61"/>
      <c r="N61" s="236"/>
      <c r="O61" s="170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  <c r="AA61" s="235"/>
      <c r="AB61" s="235"/>
      <c r="AC61" s="235"/>
      <c r="AD61" s="235"/>
      <c r="AE61" s="235"/>
      <c r="AF61" s="235"/>
      <c r="AG61" s="235"/>
      <c r="AH61" s="235"/>
      <c r="AI61" s="235"/>
      <c r="AJ61" s="235"/>
      <c r="AK61" s="235"/>
      <c r="AL61" s="235"/>
      <c r="AM61" s="235"/>
      <c r="AN61" s="235"/>
    </row>
    <row r="62" spans="1:40" s="223" customFormat="1" ht="13.8" x14ac:dyDescent="0.3">
      <c r="A62" s="44"/>
      <c r="B62" s="44"/>
      <c r="C62" s="29"/>
      <c r="D62" s="112"/>
      <c r="E62" s="225" t="s">
        <v>127</v>
      </c>
      <c r="F62" s="192" t="s">
        <v>9</v>
      </c>
      <c r="G62" s="75" t="s">
        <v>46</v>
      </c>
      <c r="H62" s="529">
        <v>2</v>
      </c>
      <c r="I62" s="87"/>
      <c r="J62" s="42"/>
      <c r="K62" s="104"/>
      <c r="L62" s="104"/>
      <c r="M62" s="61"/>
      <c r="N62" s="236"/>
      <c r="O62" s="170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  <c r="AA62" s="235"/>
      <c r="AB62" s="235"/>
      <c r="AC62" s="235"/>
      <c r="AD62" s="235"/>
      <c r="AE62" s="235"/>
      <c r="AF62" s="235"/>
      <c r="AG62" s="235"/>
      <c r="AH62" s="235"/>
      <c r="AI62" s="235"/>
      <c r="AJ62" s="235"/>
      <c r="AK62" s="235"/>
      <c r="AL62" s="235"/>
      <c r="AM62" s="235"/>
      <c r="AN62" s="235"/>
    </row>
    <row r="63" spans="1:40" s="223" customFormat="1" ht="13.8" x14ac:dyDescent="0.3">
      <c r="A63" s="44"/>
      <c r="B63" s="44"/>
      <c r="C63" s="29"/>
      <c r="D63" s="112"/>
      <c r="E63" s="225" t="s">
        <v>71</v>
      </c>
      <c r="F63" s="192" t="s">
        <v>9</v>
      </c>
      <c r="G63" s="75" t="s">
        <v>42</v>
      </c>
      <c r="H63" s="226">
        <v>3</v>
      </c>
      <c r="I63" s="87"/>
      <c r="J63" s="42"/>
      <c r="K63" s="104"/>
      <c r="L63" s="104"/>
      <c r="M63" s="61"/>
      <c r="N63" s="236"/>
      <c r="O63" s="170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235"/>
      <c r="AA63" s="235"/>
      <c r="AB63" s="235"/>
      <c r="AC63" s="235"/>
      <c r="AD63" s="235"/>
      <c r="AE63" s="235"/>
      <c r="AF63" s="235"/>
      <c r="AG63" s="235"/>
      <c r="AH63" s="235"/>
      <c r="AI63" s="235"/>
      <c r="AJ63" s="235"/>
      <c r="AK63" s="235"/>
      <c r="AL63" s="235"/>
      <c r="AM63" s="235"/>
      <c r="AN63" s="235"/>
    </row>
    <row r="64" spans="1:40" s="223" customFormat="1" ht="13.8" x14ac:dyDescent="0.3">
      <c r="A64" s="44"/>
      <c r="B64" s="44"/>
      <c r="C64" s="29"/>
      <c r="D64" s="112"/>
      <c r="E64" s="225" t="s">
        <v>72</v>
      </c>
      <c r="F64" s="192" t="s">
        <v>9</v>
      </c>
      <c r="G64" s="75" t="s">
        <v>42</v>
      </c>
      <c r="H64" s="226">
        <v>3</v>
      </c>
      <c r="I64" s="87"/>
      <c r="J64" s="42"/>
      <c r="K64" s="104"/>
      <c r="L64" s="104"/>
      <c r="M64" s="61"/>
      <c r="N64" s="236"/>
      <c r="O64" s="170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5"/>
      <c r="AA64" s="235"/>
      <c r="AB64" s="235"/>
      <c r="AC64" s="235"/>
      <c r="AD64" s="235"/>
      <c r="AE64" s="235"/>
      <c r="AF64" s="235"/>
      <c r="AG64" s="235"/>
      <c r="AH64" s="235"/>
      <c r="AI64" s="235"/>
      <c r="AJ64" s="235"/>
      <c r="AK64" s="235"/>
      <c r="AL64" s="235"/>
      <c r="AM64" s="235"/>
      <c r="AN64" s="235"/>
    </row>
    <row r="65" spans="1:40" s="223" customFormat="1" ht="13.8" x14ac:dyDescent="0.3">
      <c r="A65" s="44"/>
      <c r="B65" s="44"/>
      <c r="C65" s="29"/>
      <c r="D65" s="112"/>
      <c r="E65" s="71" t="s">
        <v>470</v>
      </c>
      <c r="F65" s="192"/>
      <c r="G65" s="75"/>
      <c r="H65" s="226">
        <v>1</v>
      </c>
      <c r="I65" s="87"/>
      <c r="J65" s="42"/>
      <c r="K65" s="104"/>
      <c r="L65" s="104"/>
      <c r="M65" s="61"/>
      <c r="N65" s="236"/>
      <c r="O65" s="170"/>
      <c r="P65" s="235"/>
      <c r="Q65" s="235"/>
      <c r="R65" s="235"/>
      <c r="S65" s="235"/>
      <c r="T65" s="235"/>
      <c r="U65" s="235"/>
      <c r="V65" s="235"/>
      <c r="W65" s="235"/>
      <c r="X65" s="235"/>
      <c r="Y65" s="235"/>
      <c r="Z65" s="235"/>
      <c r="AA65" s="235"/>
      <c r="AB65" s="235"/>
      <c r="AC65" s="235"/>
      <c r="AD65" s="235"/>
      <c r="AE65" s="235"/>
      <c r="AF65" s="235"/>
      <c r="AG65" s="235"/>
      <c r="AH65" s="235"/>
      <c r="AI65" s="235"/>
      <c r="AJ65" s="235"/>
      <c r="AK65" s="235"/>
      <c r="AL65" s="235"/>
      <c r="AM65" s="235"/>
      <c r="AN65" s="235"/>
    </row>
    <row r="66" spans="1:40" s="223" customFormat="1" ht="13.8" x14ac:dyDescent="0.3">
      <c r="A66" s="44"/>
      <c r="B66" s="44"/>
      <c r="C66" s="29"/>
      <c r="D66" s="112"/>
      <c r="E66" s="71" t="s">
        <v>231</v>
      </c>
      <c r="F66" s="192"/>
      <c r="G66" s="75"/>
      <c r="H66" s="226"/>
      <c r="I66" s="87">
        <v>3.5</v>
      </c>
      <c r="J66" s="42"/>
      <c r="K66" s="104"/>
      <c r="L66" s="104"/>
      <c r="M66" s="61"/>
      <c r="N66" s="236"/>
      <c r="O66" s="170"/>
      <c r="P66" s="235"/>
      <c r="Q66" s="235"/>
      <c r="R66" s="235"/>
      <c r="S66" s="235"/>
      <c r="T66" s="235"/>
      <c r="U66" s="235"/>
      <c r="V66" s="235"/>
      <c r="W66" s="235"/>
      <c r="X66" s="235"/>
      <c r="Y66" s="235"/>
      <c r="Z66" s="235"/>
      <c r="AA66" s="235"/>
      <c r="AB66" s="235"/>
      <c r="AC66" s="235"/>
      <c r="AD66" s="235"/>
      <c r="AE66" s="235"/>
      <c r="AF66" s="235"/>
      <c r="AG66" s="235"/>
      <c r="AH66" s="235"/>
      <c r="AI66" s="235"/>
      <c r="AJ66" s="235"/>
      <c r="AK66" s="235"/>
      <c r="AL66" s="235"/>
      <c r="AM66" s="235"/>
      <c r="AN66" s="235"/>
    </row>
    <row r="67" spans="1:40" s="223" customFormat="1" ht="13.8" x14ac:dyDescent="0.3">
      <c r="A67" s="228"/>
      <c r="B67" s="228"/>
      <c r="C67" s="229"/>
      <c r="D67" s="230"/>
      <c r="E67" s="215"/>
      <c r="F67" s="195"/>
      <c r="G67" s="216"/>
      <c r="H67" s="215"/>
      <c r="I67" s="231"/>
      <c r="J67" s="231"/>
      <c r="K67" s="232"/>
      <c r="L67" s="232"/>
      <c r="M67" s="233"/>
      <c r="N67" s="236"/>
      <c r="O67" s="170"/>
      <c r="P67" s="235"/>
      <c r="Q67" s="235"/>
      <c r="R67" s="235"/>
      <c r="S67" s="235"/>
      <c r="T67" s="235"/>
      <c r="U67" s="235"/>
      <c r="V67" s="235"/>
      <c r="W67" s="235"/>
      <c r="X67" s="235"/>
      <c r="Y67" s="235"/>
      <c r="Z67" s="235"/>
      <c r="AA67" s="235"/>
      <c r="AB67" s="235"/>
      <c r="AC67" s="235"/>
      <c r="AD67" s="235"/>
      <c r="AE67" s="235"/>
      <c r="AF67" s="235"/>
      <c r="AG67" s="235"/>
      <c r="AH67" s="235"/>
      <c r="AI67" s="235"/>
      <c r="AJ67" s="235"/>
      <c r="AK67" s="235"/>
      <c r="AL67" s="235"/>
      <c r="AM67" s="235"/>
      <c r="AN67" s="235"/>
    </row>
    <row r="68" spans="1:40" s="219" customFormat="1" ht="13.8" x14ac:dyDescent="0.3">
      <c r="A68" s="54" t="s">
        <v>154</v>
      </c>
      <c r="B68" s="54" t="s">
        <v>39</v>
      </c>
      <c r="C68" s="186" t="s">
        <v>155</v>
      </c>
      <c r="D68" s="96" t="s">
        <v>47</v>
      </c>
      <c r="E68" s="225"/>
      <c r="F68" s="192"/>
      <c r="G68" s="75"/>
      <c r="H68" s="226"/>
      <c r="I68" s="163">
        <f>SUM(I69:I80)</f>
        <v>25</v>
      </c>
      <c r="J68" s="42">
        <f>I68/2</f>
        <v>12.5</v>
      </c>
      <c r="K68" s="121">
        <v>44455</v>
      </c>
      <c r="L68" s="121">
        <v>44819</v>
      </c>
      <c r="M68" s="122">
        <v>1</v>
      </c>
      <c r="N68" s="236"/>
      <c r="O68" s="78"/>
      <c r="P68" s="217"/>
      <c r="Q68" s="217"/>
      <c r="R68" s="217"/>
      <c r="S68" s="217"/>
      <c r="T68" s="217"/>
      <c r="U68" s="217"/>
      <c r="V68" s="217"/>
      <c r="W68" s="217"/>
      <c r="X68" s="217"/>
      <c r="Y68" s="217"/>
      <c r="Z68" s="217"/>
      <c r="AA68" s="217"/>
      <c r="AB68" s="217"/>
      <c r="AC68" s="217"/>
      <c r="AD68" s="217"/>
      <c r="AE68" s="217"/>
      <c r="AF68" s="217"/>
      <c r="AG68" s="217"/>
      <c r="AH68" s="217"/>
      <c r="AI68" s="217"/>
      <c r="AJ68" s="217"/>
      <c r="AK68" s="217"/>
      <c r="AL68" s="217"/>
      <c r="AM68" s="217"/>
      <c r="AN68" s="217"/>
    </row>
    <row r="69" spans="1:40" s="219" customFormat="1" ht="13.8" x14ac:dyDescent="0.3">
      <c r="A69" s="44"/>
      <c r="B69" s="44"/>
      <c r="C69" s="29"/>
      <c r="D69" s="111"/>
      <c r="E69" s="171" t="s">
        <v>77</v>
      </c>
      <c r="F69" s="200" t="s">
        <v>9</v>
      </c>
      <c r="G69" s="173" t="s">
        <v>45</v>
      </c>
      <c r="H69" s="172">
        <v>4</v>
      </c>
      <c r="I69" s="220">
        <f>SUM(H69:H74)</f>
        <v>14</v>
      </c>
      <c r="J69" s="42"/>
      <c r="K69" s="132"/>
      <c r="L69" s="132"/>
      <c r="M69" s="239"/>
      <c r="N69" s="236"/>
      <c r="O69" s="78"/>
      <c r="P69" s="217"/>
      <c r="Q69" s="217"/>
      <c r="R69" s="217"/>
      <c r="S69" s="217"/>
      <c r="T69" s="217"/>
      <c r="U69" s="217"/>
      <c r="V69" s="217"/>
      <c r="W69" s="217"/>
      <c r="X69" s="217"/>
      <c r="Y69" s="217"/>
      <c r="Z69" s="217"/>
      <c r="AA69" s="217"/>
      <c r="AB69" s="217"/>
      <c r="AC69" s="217"/>
      <c r="AD69" s="217"/>
      <c r="AE69" s="217"/>
      <c r="AF69" s="217"/>
      <c r="AG69" s="217"/>
      <c r="AH69" s="217"/>
      <c r="AI69" s="217"/>
      <c r="AJ69" s="217"/>
      <c r="AK69" s="217"/>
      <c r="AL69" s="217"/>
      <c r="AM69" s="217"/>
      <c r="AN69" s="217"/>
    </row>
    <row r="70" spans="1:40" s="219" customFormat="1" ht="13.8" x14ac:dyDescent="0.3">
      <c r="A70" s="44"/>
      <c r="B70" s="44"/>
      <c r="C70" s="294" t="s">
        <v>233</v>
      </c>
      <c r="D70" s="111"/>
      <c r="E70" s="171" t="s">
        <v>78</v>
      </c>
      <c r="F70" s="201" t="s">
        <v>9</v>
      </c>
      <c r="G70" s="174" t="s">
        <v>45</v>
      </c>
      <c r="H70" s="172">
        <v>4</v>
      </c>
      <c r="I70" s="220"/>
      <c r="J70" s="42"/>
      <c r="K70" s="104"/>
      <c r="L70" s="104"/>
      <c r="M70" s="61"/>
      <c r="N70" s="236"/>
      <c r="O70" s="78"/>
      <c r="P70" s="217"/>
      <c r="Q70" s="217"/>
      <c r="R70" s="217"/>
      <c r="S70" s="217"/>
      <c r="T70" s="217"/>
      <c r="U70" s="217"/>
      <c r="V70" s="217"/>
      <c r="W70" s="217"/>
      <c r="X70" s="217"/>
      <c r="Y70" s="217"/>
      <c r="Z70" s="217"/>
      <c r="AA70" s="217"/>
      <c r="AB70" s="217"/>
      <c r="AC70" s="217"/>
      <c r="AD70" s="217"/>
      <c r="AE70" s="217"/>
      <c r="AF70" s="217"/>
      <c r="AG70" s="217"/>
      <c r="AH70" s="217"/>
      <c r="AI70" s="217"/>
      <c r="AJ70" s="217"/>
      <c r="AK70" s="217"/>
      <c r="AL70" s="217"/>
      <c r="AM70" s="217"/>
      <c r="AN70" s="217"/>
    </row>
    <row r="71" spans="1:40" s="219" customFormat="1" ht="13.8" x14ac:dyDescent="0.3">
      <c r="A71" s="44"/>
      <c r="B71" s="44"/>
      <c r="C71" s="295" t="s">
        <v>203</v>
      </c>
      <c r="D71" s="111"/>
      <c r="E71" s="76" t="s">
        <v>157</v>
      </c>
      <c r="F71" s="191" t="s">
        <v>11</v>
      </c>
      <c r="G71" s="75" t="s">
        <v>41</v>
      </c>
      <c r="H71" s="91">
        <v>2</v>
      </c>
      <c r="I71" s="220"/>
      <c r="J71" s="42"/>
      <c r="K71" s="104"/>
      <c r="L71" s="104"/>
      <c r="M71" s="61"/>
      <c r="N71" s="236"/>
      <c r="O71" s="78"/>
      <c r="P71" s="217"/>
      <c r="Q71" s="217"/>
      <c r="R71" s="217"/>
      <c r="S71" s="217"/>
      <c r="T71" s="217"/>
      <c r="U71" s="217"/>
      <c r="V71" s="217"/>
      <c r="W71" s="217"/>
      <c r="X71" s="217"/>
      <c r="Y71" s="217"/>
      <c r="Z71" s="217"/>
      <c r="AA71" s="217"/>
      <c r="AB71" s="217"/>
      <c r="AC71" s="217"/>
      <c r="AD71" s="217"/>
      <c r="AE71" s="217"/>
      <c r="AF71" s="217"/>
      <c r="AG71" s="217"/>
      <c r="AH71" s="217"/>
      <c r="AI71" s="217"/>
      <c r="AJ71" s="217"/>
      <c r="AK71" s="217"/>
      <c r="AL71" s="217"/>
      <c r="AM71" s="217"/>
      <c r="AN71" s="217"/>
    </row>
    <row r="72" spans="1:40" s="219" customFormat="1" ht="13.8" x14ac:dyDescent="0.3">
      <c r="A72" s="44"/>
      <c r="B72" s="44"/>
      <c r="C72" s="290"/>
      <c r="D72" s="111"/>
      <c r="E72" s="225" t="s">
        <v>79</v>
      </c>
      <c r="F72" s="192" t="s">
        <v>13</v>
      </c>
      <c r="G72" s="43" t="s">
        <v>41</v>
      </c>
      <c r="H72" s="105">
        <v>1</v>
      </c>
      <c r="I72" s="220"/>
      <c r="J72" s="42"/>
      <c r="K72" s="104"/>
      <c r="L72" s="104"/>
      <c r="M72" s="61"/>
      <c r="N72" s="236"/>
      <c r="O72" s="78"/>
      <c r="P72" s="217"/>
      <c r="Q72" s="217"/>
      <c r="R72" s="217"/>
      <c r="S72" s="217"/>
      <c r="T72" s="217"/>
      <c r="U72" s="217"/>
      <c r="V72" s="217"/>
      <c r="W72" s="217"/>
      <c r="X72" s="217"/>
      <c r="Y72" s="217"/>
      <c r="Z72" s="217"/>
      <c r="AA72" s="217"/>
      <c r="AB72" s="217"/>
      <c r="AC72" s="217"/>
      <c r="AD72" s="217"/>
      <c r="AE72" s="217"/>
      <c r="AF72" s="217"/>
      <c r="AG72" s="217"/>
      <c r="AH72" s="217"/>
      <c r="AI72" s="217"/>
      <c r="AJ72" s="217"/>
      <c r="AK72" s="217"/>
      <c r="AL72" s="217"/>
      <c r="AM72" s="217"/>
      <c r="AN72" s="217"/>
    </row>
    <row r="73" spans="1:40" s="219" customFormat="1" ht="13.8" x14ac:dyDescent="0.3">
      <c r="A73" s="44"/>
      <c r="B73" s="44"/>
      <c r="C73" s="290"/>
      <c r="D73" s="111"/>
      <c r="E73" s="225" t="s">
        <v>80</v>
      </c>
      <c r="F73" s="192" t="s">
        <v>13</v>
      </c>
      <c r="G73" s="43" t="s">
        <v>41</v>
      </c>
      <c r="H73" s="105">
        <v>1</v>
      </c>
      <c r="I73" s="220"/>
      <c r="J73" s="42"/>
      <c r="K73" s="104"/>
      <c r="L73" s="104"/>
      <c r="M73" s="61"/>
      <c r="N73" s="236"/>
      <c r="O73" s="78"/>
      <c r="P73" s="217"/>
      <c r="Q73" s="217"/>
      <c r="R73" s="217"/>
      <c r="S73" s="217"/>
      <c r="T73" s="217"/>
      <c r="U73" s="217"/>
      <c r="V73" s="217"/>
      <c r="W73" s="217"/>
      <c r="X73" s="217"/>
      <c r="Y73" s="217"/>
      <c r="Z73" s="217"/>
      <c r="AA73" s="217"/>
      <c r="AB73" s="217"/>
      <c r="AC73" s="217"/>
      <c r="AD73" s="217"/>
      <c r="AE73" s="217"/>
      <c r="AF73" s="217"/>
      <c r="AG73" s="217"/>
      <c r="AH73" s="217"/>
      <c r="AI73" s="217"/>
      <c r="AJ73" s="217"/>
      <c r="AK73" s="217"/>
      <c r="AL73" s="217"/>
      <c r="AM73" s="217"/>
      <c r="AN73" s="217"/>
    </row>
    <row r="74" spans="1:40" s="219" customFormat="1" ht="13.8" x14ac:dyDescent="0.3">
      <c r="A74" s="44"/>
      <c r="B74" s="44"/>
      <c r="C74" s="290"/>
      <c r="D74" s="111"/>
      <c r="E74" s="314" t="s">
        <v>227</v>
      </c>
      <c r="F74" s="191"/>
      <c r="G74" s="75"/>
      <c r="H74" s="74">
        <v>2</v>
      </c>
      <c r="I74" s="220"/>
      <c r="J74" s="42"/>
      <c r="K74" s="104"/>
      <c r="L74" s="104"/>
      <c r="M74" s="61"/>
      <c r="N74" s="236"/>
      <c r="O74" s="78"/>
      <c r="P74" s="217"/>
      <c r="Q74" s="217"/>
      <c r="R74" s="217"/>
      <c r="S74" s="217"/>
      <c r="T74" s="217"/>
      <c r="U74" s="217"/>
      <c r="V74" s="217"/>
      <c r="W74" s="217"/>
      <c r="X74" s="217"/>
      <c r="Y74" s="217"/>
      <c r="Z74" s="217"/>
      <c r="AA74" s="217"/>
      <c r="AB74" s="217"/>
      <c r="AC74" s="217"/>
      <c r="AD74" s="217"/>
      <c r="AE74" s="217"/>
      <c r="AF74" s="217"/>
      <c r="AG74" s="217"/>
      <c r="AH74" s="217"/>
      <c r="AI74" s="217"/>
      <c r="AJ74" s="217"/>
      <c r="AK74" s="217"/>
      <c r="AL74" s="217"/>
      <c r="AM74" s="217"/>
      <c r="AN74" s="217"/>
    </row>
    <row r="75" spans="1:40" s="219" customFormat="1" ht="13.8" x14ac:dyDescent="0.3">
      <c r="A75" s="44"/>
      <c r="B75" s="44"/>
      <c r="C75" s="291"/>
      <c r="D75" s="111"/>
      <c r="E75" s="259"/>
      <c r="F75" s="260"/>
      <c r="G75" s="261"/>
      <c r="H75" s="262"/>
      <c r="I75" s="220"/>
      <c r="J75" s="42"/>
      <c r="K75" s="104"/>
      <c r="L75" s="104"/>
      <c r="M75" s="61"/>
      <c r="N75" s="236"/>
      <c r="O75" s="78"/>
      <c r="P75" s="217"/>
      <c r="Q75" s="217"/>
      <c r="R75" s="217"/>
      <c r="S75" s="217"/>
      <c r="T75" s="217"/>
      <c r="U75" s="217"/>
      <c r="V75" s="217"/>
      <c r="W75" s="217"/>
      <c r="X75" s="217"/>
      <c r="Y75" s="217"/>
      <c r="Z75" s="217"/>
      <c r="AA75" s="217"/>
      <c r="AB75" s="217"/>
      <c r="AC75" s="217"/>
      <c r="AD75" s="217"/>
      <c r="AE75" s="217"/>
      <c r="AF75" s="217"/>
      <c r="AG75" s="217"/>
      <c r="AH75" s="217"/>
      <c r="AI75" s="217"/>
      <c r="AJ75" s="217"/>
      <c r="AK75" s="217"/>
      <c r="AL75" s="217"/>
      <c r="AM75" s="217"/>
      <c r="AN75" s="217"/>
    </row>
    <row r="76" spans="1:40" s="219" customFormat="1" ht="13.8" x14ac:dyDescent="0.3">
      <c r="A76" s="44"/>
      <c r="B76" s="44"/>
      <c r="C76" s="29"/>
      <c r="D76" s="111"/>
      <c r="E76" s="100" t="s">
        <v>81</v>
      </c>
      <c r="F76" s="191" t="s">
        <v>9</v>
      </c>
      <c r="G76" s="75" t="s">
        <v>43</v>
      </c>
      <c r="H76" s="74">
        <v>3</v>
      </c>
      <c r="I76" s="220">
        <f>SUM(H76:H79)</f>
        <v>8</v>
      </c>
      <c r="J76" s="42"/>
      <c r="K76" s="104"/>
      <c r="L76" s="104"/>
      <c r="M76" s="61"/>
      <c r="N76" s="236"/>
      <c r="O76" s="78"/>
      <c r="P76" s="217"/>
      <c r="Q76" s="217"/>
      <c r="R76" s="217"/>
      <c r="S76" s="217"/>
      <c r="T76" s="217"/>
      <c r="U76" s="217"/>
      <c r="V76" s="217"/>
      <c r="W76" s="217"/>
      <c r="X76" s="217"/>
      <c r="Y76" s="217"/>
      <c r="Z76" s="217"/>
      <c r="AA76" s="217"/>
      <c r="AB76" s="217"/>
      <c r="AC76" s="217"/>
      <c r="AD76" s="217"/>
      <c r="AE76" s="217"/>
      <c r="AF76" s="217"/>
      <c r="AG76" s="217"/>
      <c r="AH76" s="217"/>
      <c r="AI76" s="217"/>
      <c r="AJ76" s="217"/>
      <c r="AK76" s="217"/>
      <c r="AL76" s="217"/>
      <c r="AM76" s="217"/>
      <c r="AN76" s="217"/>
    </row>
    <row r="77" spans="1:40" s="219" customFormat="1" ht="13.8" x14ac:dyDescent="0.3">
      <c r="A77" s="44"/>
      <c r="B77" s="44"/>
      <c r="C77" s="29"/>
      <c r="D77" s="111"/>
      <c r="E77" s="100" t="s">
        <v>82</v>
      </c>
      <c r="F77" s="191" t="s">
        <v>9</v>
      </c>
      <c r="G77" s="75" t="s">
        <v>43</v>
      </c>
      <c r="H77" s="74">
        <v>3</v>
      </c>
      <c r="I77" s="87"/>
      <c r="J77" s="42"/>
      <c r="K77" s="104"/>
      <c r="L77" s="104"/>
      <c r="M77" s="61"/>
      <c r="N77" s="236"/>
      <c r="O77" s="78"/>
      <c r="P77" s="217"/>
      <c r="Q77" s="217"/>
      <c r="R77" s="217"/>
      <c r="S77" s="217"/>
      <c r="T77" s="217"/>
      <c r="U77" s="217"/>
      <c r="V77" s="217"/>
      <c r="W77" s="217"/>
      <c r="X77" s="217"/>
      <c r="Y77" s="217"/>
      <c r="Z77" s="217"/>
      <c r="AA77" s="217"/>
      <c r="AB77" s="217"/>
      <c r="AC77" s="217"/>
      <c r="AD77" s="217"/>
      <c r="AE77" s="217"/>
      <c r="AF77" s="217"/>
      <c r="AG77" s="217"/>
      <c r="AH77" s="217"/>
      <c r="AI77" s="217"/>
      <c r="AJ77" s="217"/>
      <c r="AK77" s="217"/>
      <c r="AL77" s="217"/>
      <c r="AM77" s="217"/>
      <c r="AN77" s="217"/>
    </row>
    <row r="78" spans="1:40" s="219" customFormat="1" ht="13.8" x14ac:dyDescent="0.3">
      <c r="A78" s="44"/>
      <c r="B78" s="44"/>
      <c r="C78" s="29"/>
      <c r="D78" s="111"/>
      <c r="E78" s="1" t="s">
        <v>187</v>
      </c>
      <c r="F78" s="192" t="s">
        <v>9</v>
      </c>
      <c r="G78" s="55" t="s">
        <v>46</v>
      </c>
      <c r="H78" s="74">
        <v>1</v>
      </c>
      <c r="I78" s="87"/>
      <c r="J78" s="42"/>
      <c r="K78" s="104"/>
      <c r="L78" s="104"/>
      <c r="M78" s="61"/>
      <c r="N78" s="236"/>
      <c r="O78" s="78"/>
      <c r="P78" s="217"/>
      <c r="Q78" s="217"/>
      <c r="R78" s="217"/>
      <c r="S78" s="217"/>
      <c r="T78" s="217"/>
      <c r="U78" s="217"/>
      <c r="V78" s="217"/>
      <c r="W78" s="217"/>
      <c r="X78" s="217"/>
      <c r="Y78" s="217"/>
      <c r="Z78" s="217"/>
      <c r="AA78" s="217"/>
      <c r="AB78" s="217"/>
      <c r="AC78" s="217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</row>
    <row r="79" spans="1:40" s="219" customFormat="1" ht="13.8" x14ac:dyDescent="0.3">
      <c r="A79" s="44"/>
      <c r="B79" s="44"/>
      <c r="C79" s="29"/>
      <c r="D79" s="111"/>
      <c r="E79" s="1" t="s">
        <v>188</v>
      </c>
      <c r="F79" s="192" t="s">
        <v>9</v>
      </c>
      <c r="G79" s="55" t="s">
        <v>46</v>
      </c>
      <c r="H79" s="74">
        <v>1</v>
      </c>
      <c r="I79" s="87"/>
      <c r="J79" s="42"/>
      <c r="K79" s="104"/>
      <c r="L79" s="104"/>
      <c r="M79" s="61"/>
      <c r="N79" s="236"/>
      <c r="O79" s="78"/>
      <c r="P79" s="217"/>
      <c r="Q79" s="217"/>
      <c r="R79" s="217"/>
      <c r="S79" s="217"/>
      <c r="T79" s="217"/>
      <c r="U79" s="217"/>
      <c r="V79" s="217"/>
      <c r="W79" s="217"/>
      <c r="X79" s="217"/>
      <c r="Y79" s="217"/>
      <c r="Z79" s="217"/>
      <c r="AA79" s="217"/>
      <c r="AB79" s="217"/>
      <c r="AC79" s="217"/>
      <c r="AD79" s="217"/>
      <c r="AE79" s="217"/>
      <c r="AF79" s="217"/>
      <c r="AG79" s="217"/>
      <c r="AH79" s="217"/>
      <c r="AI79" s="217"/>
      <c r="AJ79" s="217"/>
      <c r="AK79" s="217"/>
      <c r="AL79" s="217"/>
      <c r="AM79" s="217"/>
      <c r="AN79" s="217"/>
    </row>
    <row r="80" spans="1:40" s="219" customFormat="1" ht="13.8" x14ac:dyDescent="0.3">
      <c r="A80" s="44"/>
      <c r="B80" s="44"/>
      <c r="C80" s="29"/>
      <c r="D80" s="111"/>
      <c r="E80" s="71" t="s">
        <v>231</v>
      </c>
      <c r="F80" s="191"/>
      <c r="G80" s="75"/>
      <c r="H80" s="74"/>
      <c r="I80" s="87">
        <v>3</v>
      </c>
      <c r="J80" s="42"/>
      <c r="K80" s="104"/>
      <c r="L80" s="104"/>
      <c r="M80" s="61"/>
      <c r="N80" s="236"/>
      <c r="O80" s="78"/>
      <c r="P80" s="217"/>
      <c r="Q80" s="217"/>
      <c r="R80" s="217"/>
      <c r="S80" s="217"/>
      <c r="T80" s="217"/>
      <c r="U80" s="217"/>
      <c r="V80" s="217"/>
      <c r="W80" s="217"/>
      <c r="X80" s="217"/>
      <c r="Y80" s="217"/>
      <c r="Z80" s="217"/>
      <c r="AA80" s="217"/>
      <c r="AB80" s="217"/>
      <c r="AC80" s="217"/>
      <c r="AD80" s="217"/>
      <c r="AE80" s="217"/>
      <c r="AF80" s="217"/>
      <c r="AG80" s="217"/>
      <c r="AH80" s="217"/>
      <c r="AI80" s="217"/>
      <c r="AJ80" s="217"/>
      <c r="AK80" s="217"/>
      <c r="AL80" s="217"/>
      <c r="AM80" s="217"/>
      <c r="AN80" s="217"/>
    </row>
    <row r="81" spans="1:40" s="219" customFormat="1" ht="13.8" x14ac:dyDescent="0.3">
      <c r="A81" s="228"/>
      <c r="B81" s="228"/>
      <c r="C81" s="229"/>
      <c r="D81" s="230"/>
      <c r="E81" s="215"/>
      <c r="F81" s="195"/>
      <c r="G81" s="216"/>
      <c r="H81" s="215"/>
      <c r="I81" s="231"/>
      <c r="J81" s="231"/>
      <c r="K81" s="232"/>
      <c r="L81" s="232"/>
      <c r="M81" s="233"/>
      <c r="N81" s="236"/>
      <c r="O81" s="78"/>
      <c r="P81" s="217"/>
      <c r="Q81" s="217"/>
      <c r="R81" s="217"/>
      <c r="S81" s="217"/>
      <c r="T81" s="217"/>
      <c r="U81" s="217"/>
      <c r="V81" s="217"/>
      <c r="W81" s="217"/>
      <c r="X81" s="217"/>
      <c r="Y81" s="217"/>
      <c r="Z81" s="217"/>
      <c r="AA81" s="217"/>
      <c r="AB81" s="217"/>
      <c r="AC81" s="217"/>
      <c r="AD81" s="217"/>
      <c r="AE81" s="217"/>
      <c r="AF81" s="217"/>
      <c r="AG81" s="217"/>
      <c r="AH81" s="217"/>
      <c r="AI81" s="217"/>
      <c r="AJ81" s="217"/>
      <c r="AK81" s="217"/>
      <c r="AL81" s="217"/>
      <c r="AM81" s="217"/>
      <c r="AN81" s="217"/>
    </row>
    <row r="82" spans="1:40" s="219" customFormat="1" ht="13.8" x14ac:dyDescent="0.3">
      <c r="A82" s="126" t="s">
        <v>83</v>
      </c>
      <c r="B82" s="126" t="s">
        <v>39</v>
      </c>
      <c r="C82" s="537" t="s">
        <v>84</v>
      </c>
      <c r="D82" s="106" t="s">
        <v>7</v>
      </c>
      <c r="E82" s="225"/>
      <c r="F82" s="240"/>
      <c r="G82" s="225"/>
      <c r="H82" s="225"/>
      <c r="I82" s="32">
        <f>SUM(I83:I93)</f>
        <v>15.5</v>
      </c>
      <c r="J82" s="220">
        <f>I82/2</f>
        <v>7.75</v>
      </c>
      <c r="K82" s="132"/>
      <c r="L82" s="132"/>
      <c r="M82" s="221">
        <v>1</v>
      </c>
      <c r="N82" s="236"/>
      <c r="O82" s="78"/>
      <c r="P82" s="217"/>
      <c r="Q82" s="217"/>
      <c r="R82" s="217"/>
      <c r="S82" s="217"/>
      <c r="T82" s="217"/>
      <c r="U82" s="217"/>
      <c r="V82" s="217"/>
      <c r="W82" s="217"/>
      <c r="X82" s="217"/>
      <c r="Y82" s="217"/>
      <c r="Z82" s="217"/>
      <c r="AA82" s="217"/>
      <c r="AB82" s="217"/>
      <c r="AC82" s="217"/>
      <c r="AD82" s="217"/>
      <c r="AE82" s="217"/>
      <c r="AF82" s="217"/>
      <c r="AG82" s="217"/>
      <c r="AH82" s="217"/>
      <c r="AI82" s="217"/>
      <c r="AJ82" s="217"/>
      <c r="AK82" s="217"/>
      <c r="AL82" s="217"/>
      <c r="AM82" s="217"/>
      <c r="AN82" s="217"/>
    </row>
    <row r="83" spans="1:40" s="219" customFormat="1" ht="13.8" x14ac:dyDescent="0.3">
      <c r="A83" s="44"/>
      <c r="B83" s="44"/>
      <c r="C83" s="109"/>
      <c r="D83" s="90"/>
      <c r="E83" s="127"/>
      <c r="F83" s="192"/>
      <c r="G83" s="43"/>
      <c r="H83" s="59"/>
      <c r="I83" s="220">
        <f>SUM(H83:H87)</f>
        <v>5.5</v>
      </c>
      <c r="J83" s="42"/>
      <c r="K83" s="102"/>
      <c r="L83" s="102"/>
      <c r="M83" s="108"/>
      <c r="N83" s="236"/>
      <c r="O83" s="78"/>
      <c r="P83" s="217"/>
      <c r="Q83" s="217"/>
      <c r="R83" s="217"/>
      <c r="S83" s="217"/>
      <c r="T83" s="217"/>
      <c r="U83" s="217"/>
      <c r="V83" s="217"/>
      <c r="W83" s="217"/>
      <c r="X83" s="217"/>
      <c r="Y83" s="217"/>
      <c r="Z83" s="217"/>
      <c r="AA83" s="217"/>
      <c r="AB83" s="217"/>
      <c r="AC83" s="217"/>
      <c r="AD83" s="217"/>
      <c r="AE83" s="217"/>
      <c r="AF83" s="217"/>
      <c r="AG83" s="217"/>
      <c r="AH83" s="217"/>
      <c r="AI83" s="217"/>
      <c r="AJ83" s="217"/>
      <c r="AK83" s="217"/>
      <c r="AL83" s="217"/>
      <c r="AM83" s="217"/>
      <c r="AN83" s="217"/>
    </row>
    <row r="84" spans="1:40" s="219" customFormat="1" ht="13.8" x14ac:dyDescent="0.3">
      <c r="A84" s="44"/>
      <c r="B84" s="44"/>
      <c r="C84" s="461" t="s">
        <v>228</v>
      </c>
      <c r="D84" s="90"/>
      <c r="E84" s="76" t="s">
        <v>62</v>
      </c>
      <c r="F84" s="191" t="s">
        <v>9</v>
      </c>
      <c r="G84" s="75" t="s">
        <v>40</v>
      </c>
      <c r="H84" s="91">
        <v>2</v>
      </c>
      <c r="I84" s="220"/>
      <c r="J84" s="42"/>
      <c r="K84" s="102"/>
      <c r="L84" s="102"/>
      <c r="M84" s="108"/>
      <c r="N84" s="236"/>
      <c r="O84" s="78"/>
      <c r="P84" s="217"/>
      <c r="Q84" s="217"/>
      <c r="R84" s="217"/>
      <c r="S84" s="217"/>
      <c r="T84" s="217"/>
      <c r="U84" s="217"/>
      <c r="V84" s="217"/>
      <c r="W84" s="217"/>
      <c r="X84" s="217"/>
      <c r="Y84" s="217"/>
      <c r="Z84" s="217"/>
      <c r="AA84" s="217"/>
      <c r="AB84" s="217"/>
      <c r="AC84" s="217"/>
      <c r="AD84" s="217"/>
      <c r="AE84" s="217"/>
      <c r="AF84" s="217"/>
      <c r="AG84" s="217"/>
      <c r="AH84" s="217"/>
      <c r="AI84" s="217"/>
      <c r="AJ84" s="217"/>
      <c r="AK84" s="217"/>
      <c r="AL84" s="217"/>
      <c r="AM84" s="217"/>
      <c r="AN84" s="217"/>
    </row>
    <row r="85" spans="1:40" s="219" customFormat="1" ht="13.8" x14ac:dyDescent="0.3">
      <c r="A85" s="44"/>
      <c r="B85" s="44"/>
      <c r="C85" s="462" t="s">
        <v>436</v>
      </c>
      <c r="D85" s="111"/>
      <c r="E85" s="76" t="s">
        <v>63</v>
      </c>
      <c r="F85" s="191" t="s">
        <v>9</v>
      </c>
      <c r="G85" s="75" t="s">
        <v>40</v>
      </c>
      <c r="H85" s="91">
        <v>2</v>
      </c>
      <c r="I85" s="220"/>
      <c r="J85" s="42"/>
      <c r="K85" s="102"/>
      <c r="L85" s="102"/>
      <c r="M85" s="108"/>
      <c r="N85" s="236"/>
      <c r="O85" s="78"/>
      <c r="P85" s="217"/>
      <c r="Q85" s="217"/>
      <c r="R85" s="217"/>
      <c r="S85" s="217"/>
      <c r="T85" s="217"/>
      <c r="U85" s="217"/>
      <c r="V85" s="217"/>
      <c r="W85" s="217"/>
      <c r="X85" s="217"/>
      <c r="Y85" s="217"/>
      <c r="Z85" s="217"/>
      <c r="AA85" s="217"/>
      <c r="AB85" s="217"/>
      <c r="AC85" s="217"/>
      <c r="AD85" s="217"/>
      <c r="AE85" s="217"/>
      <c r="AF85" s="217"/>
      <c r="AG85" s="217"/>
      <c r="AH85" s="217"/>
      <c r="AI85" s="217"/>
      <c r="AJ85" s="217"/>
      <c r="AK85" s="217"/>
      <c r="AL85" s="217"/>
      <c r="AM85" s="217"/>
      <c r="AN85" s="217"/>
    </row>
    <row r="86" spans="1:40" s="219" customFormat="1" ht="13.8" x14ac:dyDescent="0.3">
      <c r="A86" s="44"/>
      <c r="B86" s="44"/>
      <c r="C86" s="463" t="s">
        <v>437</v>
      </c>
      <c r="D86" s="111"/>
      <c r="E86" s="1" t="s">
        <v>452</v>
      </c>
      <c r="F86" s="191" t="s">
        <v>13</v>
      </c>
      <c r="G86" s="75" t="s">
        <v>40</v>
      </c>
      <c r="H86" s="91">
        <v>0.5</v>
      </c>
      <c r="I86" s="220"/>
      <c r="J86" s="42"/>
      <c r="K86" s="102"/>
      <c r="L86" s="102"/>
      <c r="M86" s="108"/>
      <c r="N86" s="236"/>
      <c r="O86" s="78"/>
      <c r="P86" s="217"/>
      <c r="Q86" s="217"/>
      <c r="R86" s="217"/>
      <c r="S86" s="217"/>
      <c r="T86" s="217"/>
      <c r="U86" s="217"/>
      <c r="V86" s="217"/>
      <c r="W86" s="217"/>
      <c r="X86" s="217"/>
      <c r="Y86" s="217"/>
      <c r="Z86" s="217"/>
      <c r="AA86" s="217"/>
      <c r="AB86" s="217"/>
      <c r="AC86" s="217"/>
      <c r="AD86" s="217"/>
      <c r="AE86" s="217"/>
      <c r="AF86" s="217"/>
      <c r="AG86" s="217"/>
      <c r="AH86" s="217"/>
      <c r="AI86" s="217"/>
      <c r="AJ86" s="217"/>
      <c r="AK86" s="217"/>
      <c r="AL86" s="217"/>
      <c r="AM86" s="217"/>
      <c r="AN86" s="217"/>
    </row>
    <row r="87" spans="1:40" s="219" customFormat="1" ht="13.8" x14ac:dyDescent="0.3">
      <c r="A87" s="44"/>
      <c r="B87" s="44"/>
      <c r="C87" s="426"/>
      <c r="D87" s="111"/>
      <c r="E87" s="244" t="s">
        <v>434</v>
      </c>
      <c r="F87" s="191"/>
      <c r="G87" s="75"/>
      <c r="H87" s="577">
        <v>1</v>
      </c>
      <c r="I87" s="220"/>
      <c r="J87" s="42"/>
      <c r="K87" s="102"/>
      <c r="L87" s="102"/>
      <c r="M87" s="108"/>
      <c r="N87" s="236"/>
      <c r="O87" s="78"/>
      <c r="P87" s="217"/>
      <c r="Q87" s="217"/>
      <c r="R87" s="217"/>
      <c r="S87" s="217"/>
      <c r="T87" s="217"/>
      <c r="U87" s="217"/>
      <c r="V87" s="217"/>
      <c r="W87" s="217"/>
      <c r="X87" s="217"/>
      <c r="Y87" s="217"/>
      <c r="Z87" s="217"/>
      <c r="AA87" s="217"/>
      <c r="AB87" s="217"/>
      <c r="AC87" s="217"/>
      <c r="AD87" s="217"/>
      <c r="AE87" s="217"/>
      <c r="AF87" s="217"/>
      <c r="AG87" s="217"/>
      <c r="AH87" s="217"/>
      <c r="AI87" s="217"/>
      <c r="AJ87" s="217"/>
      <c r="AK87" s="217"/>
      <c r="AL87" s="217"/>
      <c r="AM87" s="217"/>
      <c r="AN87" s="217"/>
    </row>
    <row r="88" spans="1:40" s="219" customFormat="1" ht="13.8" x14ac:dyDescent="0.3">
      <c r="A88" s="222"/>
      <c r="B88" s="222"/>
      <c r="C88" s="116"/>
      <c r="D88" s="218"/>
      <c r="E88" s="263"/>
      <c r="F88" s="264"/>
      <c r="G88" s="265"/>
      <c r="H88" s="266"/>
      <c r="I88" s="125"/>
      <c r="J88" s="220"/>
      <c r="K88" s="38"/>
      <c r="L88" s="38"/>
      <c r="M88" s="11"/>
      <c r="N88" s="236"/>
      <c r="O88" s="78"/>
      <c r="P88" s="217"/>
      <c r="Q88" s="217"/>
      <c r="R88" s="217"/>
      <c r="S88" s="217"/>
      <c r="T88" s="217"/>
      <c r="U88" s="217"/>
      <c r="V88" s="217"/>
      <c r="W88" s="217"/>
      <c r="X88" s="217"/>
      <c r="Y88" s="217"/>
      <c r="Z88" s="217"/>
      <c r="AA88" s="217"/>
      <c r="AB88" s="217"/>
      <c r="AC88" s="217"/>
      <c r="AD88" s="217"/>
      <c r="AE88" s="217"/>
      <c r="AF88" s="217"/>
      <c r="AG88" s="217"/>
      <c r="AH88" s="217"/>
      <c r="AI88" s="217"/>
      <c r="AJ88" s="217"/>
      <c r="AK88" s="217"/>
      <c r="AL88" s="217"/>
      <c r="AM88" s="217"/>
      <c r="AN88" s="217"/>
    </row>
    <row r="89" spans="1:40" s="219" customFormat="1" ht="13.8" x14ac:dyDescent="0.3">
      <c r="A89" s="222"/>
      <c r="B89" s="222"/>
      <c r="C89" s="116"/>
      <c r="D89" s="218"/>
      <c r="E89" s="177" t="s">
        <v>182</v>
      </c>
      <c r="F89" s="196" t="s">
        <v>13</v>
      </c>
      <c r="G89" s="136" t="s">
        <v>42</v>
      </c>
      <c r="H89" s="465">
        <v>2</v>
      </c>
      <c r="I89" s="107">
        <f>SUM(H89:H94)</f>
        <v>10</v>
      </c>
      <c r="J89" s="220"/>
      <c r="K89" s="38"/>
      <c r="L89" s="38"/>
      <c r="M89" s="11"/>
      <c r="N89" s="236"/>
      <c r="O89" s="78"/>
      <c r="P89" s="217"/>
      <c r="Q89" s="217"/>
      <c r="R89" s="217"/>
      <c r="S89" s="217"/>
      <c r="T89" s="217"/>
      <c r="U89" s="217"/>
      <c r="V89" s="217"/>
      <c r="W89" s="217"/>
      <c r="X89" s="217"/>
      <c r="Y89" s="217"/>
      <c r="Z89" s="217"/>
      <c r="AA89" s="217"/>
      <c r="AB89" s="217"/>
      <c r="AC89" s="217"/>
      <c r="AD89" s="217"/>
      <c r="AE89" s="217"/>
      <c r="AF89" s="217"/>
      <c r="AG89" s="217"/>
      <c r="AH89" s="217"/>
      <c r="AI89" s="217"/>
      <c r="AJ89" s="217"/>
      <c r="AK89" s="217"/>
      <c r="AL89" s="217"/>
      <c r="AM89" s="217"/>
      <c r="AN89" s="217"/>
    </row>
    <row r="90" spans="1:40" s="219" customFormat="1" ht="13.8" x14ac:dyDescent="0.3">
      <c r="A90" s="222"/>
      <c r="B90" s="222"/>
      <c r="C90" s="116"/>
      <c r="D90" s="218"/>
      <c r="E90" s="225" t="s">
        <v>59</v>
      </c>
      <c r="F90" s="192" t="s">
        <v>13</v>
      </c>
      <c r="G90" s="43" t="s">
        <v>42</v>
      </c>
      <c r="H90" s="59">
        <v>1</v>
      </c>
      <c r="I90" s="125"/>
      <c r="J90" s="220"/>
      <c r="K90" s="38"/>
      <c r="L90" s="38"/>
      <c r="M90" s="11"/>
      <c r="N90" s="236"/>
      <c r="O90" s="78"/>
      <c r="P90" s="217"/>
      <c r="Q90" s="217"/>
      <c r="R90" s="217"/>
      <c r="S90" s="217"/>
      <c r="T90" s="217"/>
      <c r="U90" s="217"/>
      <c r="V90" s="217"/>
      <c r="W90" s="217"/>
      <c r="X90" s="217"/>
      <c r="Y90" s="217"/>
      <c r="Z90" s="217"/>
      <c r="AA90" s="217"/>
      <c r="AB90" s="217"/>
      <c r="AC90" s="217"/>
      <c r="AD90" s="217"/>
      <c r="AE90" s="217"/>
      <c r="AF90" s="217"/>
      <c r="AG90" s="217"/>
      <c r="AH90" s="217"/>
      <c r="AI90" s="217"/>
      <c r="AJ90" s="217"/>
      <c r="AK90" s="217"/>
      <c r="AL90" s="217"/>
      <c r="AM90" s="217"/>
      <c r="AN90" s="217"/>
    </row>
    <row r="91" spans="1:40" s="219" customFormat="1" ht="13.8" x14ac:dyDescent="0.3">
      <c r="A91" s="222"/>
      <c r="B91" s="222"/>
      <c r="C91" s="116"/>
      <c r="D91" s="218"/>
      <c r="E91" s="127" t="s">
        <v>87</v>
      </c>
      <c r="F91" s="192" t="s">
        <v>9</v>
      </c>
      <c r="G91" s="43" t="s">
        <v>46</v>
      </c>
      <c r="H91" s="59">
        <v>2</v>
      </c>
      <c r="I91" s="12"/>
      <c r="J91" s="220"/>
      <c r="K91" s="38"/>
      <c r="L91" s="38"/>
      <c r="M91" s="11"/>
      <c r="N91" s="236"/>
      <c r="O91" s="78"/>
      <c r="P91" s="217"/>
      <c r="Q91" s="217"/>
      <c r="R91" s="217"/>
      <c r="S91" s="217"/>
      <c r="T91" s="217"/>
      <c r="U91" s="217"/>
      <c r="V91" s="217"/>
      <c r="W91" s="217"/>
      <c r="X91" s="217"/>
      <c r="Y91" s="217"/>
      <c r="Z91" s="217"/>
      <c r="AA91" s="217"/>
      <c r="AB91" s="217"/>
      <c r="AC91" s="217"/>
      <c r="AD91" s="217"/>
      <c r="AE91" s="217"/>
      <c r="AF91" s="217"/>
      <c r="AG91" s="217"/>
      <c r="AH91" s="217"/>
      <c r="AI91" s="217"/>
      <c r="AJ91" s="217"/>
      <c r="AK91" s="217"/>
      <c r="AL91" s="217"/>
      <c r="AM91" s="217"/>
      <c r="AN91" s="217"/>
    </row>
    <row r="92" spans="1:40" s="219" customFormat="1" ht="13.8" x14ac:dyDescent="0.3">
      <c r="A92" s="222"/>
      <c r="B92" s="222"/>
      <c r="C92" s="116"/>
      <c r="D92" s="218"/>
      <c r="E92" s="225" t="s">
        <v>88</v>
      </c>
      <c r="F92" s="192" t="s">
        <v>9</v>
      </c>
      <c r="G92" s="43" t="s">
        <v>46</v>
      </c>
      <c r="H92" s="59">
        <v>2</v>
      </c>
      <c r="I92" s="12"/>
      <c r="J92" s="220"/>
      <c r="K92" s="38"/>
      <c r="L92" s="38"/>
      <c r="M92" s="11"/>
      <c r="N92" s="236"/>
      <c r="O92" s="78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7"/>
      <c r="AH92" s="217"/>
      <c r="AI92" s="217"/>
      <c r="AJ92" s="217"/>
      <c r="AK92" s="217"/>
      <c r="AL92" s="217"/>
      <c r="AM92" s="217"/>
      <c r="AN92" s="217"/>
    </row>
    <row r="93" spans="1:40" s="219" customFormat="1" ht="13.8" x14ac:dyDescent="0.3">
      <c r="A93" s="222"/>
      <c r="B93" s="222"/>
      <c r="C93" s="116"/>
      <c r="D93" s="218"/>
      <c r="E93" s="244" t="s">
        <v>190</v>
      </c>
      <c r="F93" s="245"/>
      <c r="G93" s="183"/>
      <c r="H93" s="91">
        <v>2</v>
      </c>
      <c r="I93" s="12"/>
      <c r="J93" s="220"/>
      <c r="K93" s="38"/>
      <c r="L93" s="38"/>
      <c r="M93" s="11"/>
      <c r="N93" s="236"/>
      <c r="O93" s="78"/>
      <c r="P93" s="217"/>
      <c r="Q93" s="217"/>
      <c r="R93" s="217"/>
      <c r="S93" s="217"/>
      <c r="T93" s="217"/>
      <c r="U93" s="217"/>
      <c r="V93" s="217"/>
      <c r="W93" s="217"/>
      <c r="X93" s="217"/>
      <c r="Y93" s="217"/>
      <c r="Z93" s="217"/>
      <c r="AA93" s="217"/>
      <c r="AB93" s="217"/>
      <c r="AC93" s="217"/>
      <c r="AD93" s="217"/>
      <c r="AE93" s="217"/>
      <c r="AF93" s="217"/>
      <c r="AG93" s="217"/>
      <c r="AH93" s="217"/>
      <c r="AI93" s="217"/>
      <c r="AJ93" s="217"/>
      <c r="AK93" s="217"/>
      <c r="AL93" s="217"/>
      <c r="AM93" s="217"/>
      <c r="AN93" s="217"/>
    </row>
    <row r="94" spans="1:40" s="219" customFormat="1" ht="13.8" x14ac:dyDescent="0.3">
      <c r="A94" s="222"/>
      <c r="B94" s="222"/>
      <c r="C94" s="116"/>
      <c r="D94" s="218"/>
      <c r="E94" s="244" t="s">
        <v>434</v>
      </c>
      <c r="F94" s="191"/>
      <c r="G94" s="75"/>
      <c r="H94" s="577">
        <v>1</v>
      </c>
      <c r="I94" s="12"/>
      <c r="J94" s="220"/>
      <c r="K94" s="38"/>
      <c r="L94" s="38"/>
      <c r="M94" s="11"/>
      <c r="N94" s="236"/>
      <c r="O94" s="78"/>
      <c r="P94" s="217"/>
      <c r="Q94" s="217"/>
      <c r="R94" s="217"/>
      <c r="S94" s="217"/>
      <c r="T94" s="217"/>
      <c r="U94" s="217"/>
      <c r="V94" s="217"/>
      <c r="W94" s="217"/>
      <c r="X94" s="217"/>
      <c r="Y94" s="217"/>
      <c r="Z94" s="217"/>
      <c r="AA94" s="217"/>
      <c r="AB94" s="217"/>
      <c r="AC94" s="217"/>
      <c r="AD94" s="217"/>
      <c r="AE94" s="217"/>
      <c r="AF94" s="217"/>
      <c r="AG94" s="217"/>
      <c r="AH94" s="217"/>
      <c r="AI94" s="217"/>
      <c r="AJ94" s="217"/>
      <c r="AK94" s="217"/>
      <c r="AL94" s="217"/>
      <c r="AM94" s="217"/>
      <c r="AN94" s="217"/>
    </row>
    <row r="95" spans="1:40" s="219" customFormat="1" ht="13.8" x14ac:dyDescent="0.3">
      <c r="A95" s="228"/>
      <c r="B95" s="228"/>
      <c r="C95" s="229"/>
      <c r="D95" s="230"/>
      <c r="E95" s="215"/>
      <c r="F95" s="195"/>
      <c r="G95" s="216"/>
      <c r="H95" s="215"/>
      <c r="I95" s="231"/>
      <c r="J95" s="231"/>
      <c r="K95" s="232"/>
      <c r="L95" s="232"/>
      <c r="M95" s="233"/>
      <c r="N95" s="236"/>
      <c r="O95" s="78"/>
      <c r="P95" s="217"/>
      <c r="Q95" s="217"/>
      <c r="R95" s="217"/>
      <c r="S95" s="217"/>
      <c r="T95" s="217"/>
      <c r="U95" s="217"/>
      <c r="V95" s="217"/>
      <c r="W95" s="217"/>
      <c r="X95" s="217"/>
      <c r="Y95" s="217"/>
      <c r="Z95" s="217"/>
      <c r="AA95" s="217"/>
      <c r="AB95" s="217"/>
      <c r="AC95" s="217"/>
      <c r="AD95" s="217"/>
      <c r="AE95" s="217"/>
      <c r="AF95" s="217"/>
      <c r="AG95" s="217"/>
      <c r="AH95" s="217"/>
      <c r="AI95" s="217"/>
      <c r="AJ95" s="217"/>
      <c r="AK95" s="217"/>
      <c r="AL95" s="217"/>
      <c r="AM95" s="217"/>
      <c r="AN95" s="217"/>
    </row>
    <row r="96" spans="1:40" s="36" customFormat="1" ht="13.8" x14ac:dyDescent="0.3">
      <c r="A96" s="115" t="s">
        <v>73</v>
      </c>
      <c r="B96" s="115" t="s">
        <v>39</v>
      </c>
      <c r="C96" s="536" t="s">
        <v>74</v>
      </c>
      <c r="D96" s="117" t="s">
        <v>7</v>
      </c>
      <c r="E96" s="118"/>
      <c r="F96" s="191"/>
      <c r="G96" s="75"/>
      <c r="H96" s="74"/>
      <c r="I96" s="119">
        <f>SUM(I97:I109)</f>
        <v>29.2</v>
      </c>
      <c r="J96" s="120">
        <f>I96/2</f>
        <v>14.6</v>
      </c>
      <c r="K96" s="132"/>
      <c r="L96" s="132"/>
      <c r="M96" s="122">
        <v>1</v>
      </c>
      <c r="N96" s="7" t="str">
        <f t="shared" ref="N96" ca="1" si="12">IF(YEAR(L96)=YEAR(TODAY()),IF(MONTH(L96)-MONTH(TODAY())&gt;0,IF(MONTH(L96)-MONTH(TODAY())&lt;=3,"Renovar Contrato?",""),""),"")</f>
        <v/>
      </c>
      <c r="O96" s="78" t="e">
        <f>SUM(P96:AN96)</f>
        <v>#REF!</v>
      </c>
      <c r="P96" s="26" t="e">
        <f>#REF!/24</f>
        <v>#REF!</v>
      </c>
      <c r="Q96" s="26" t="e">
        <f>#REF!/24</f>
        <v>#REF!</v>
      </c>
      <c r="R96" s="26" t="e">
        <f>#REF!/24</f>
        <v>#REF!</v>
      </c>
      <c r="S96" s="26" t="e">
        <f>#REF!/24</f>
        <v>#REF!</v>
      </c>
      <c r="T96" s="26" t="e">
        <f>#REF!/24</f>
        <v>#REF!</v>
      </c>
      <c r="U96" s="26" t="e">
        <f>#REF!/24</f>
        <v>#REF!</v>
      </c>
      <c r="V96" s="26" t="e">
        <f>#REF!/24</f>
        <v>#REF!</v>
      </c>
      <c r="W96" s="26" t="e">
        <f>#REF!/24</f>
        <v>#REF!</v>
      </c>
      <c r="X96" s="26" t="e">
        <f>#REF!/24</f>
        <v>#REF!</v>
      </c>
      <c r="Y96" s="26" t="e">
        <f>#REF!/24</f>
        <v>#REF!</v>
      </c>
      <c r="Z96" s="26" t="e">
        <f>#REF!/24</f>
        <v>#REF!</v>
      </c>
      <c r="AA96" s="26" t="e">
        <f>#REF!/24</f>
        <v>#REF!</v>
      </c>
      <c r="AB96" s="26" t="e">
        <f>#REF!/24</f>
        <v>#REF!</v>
      </c>
      <c r="AC96" s="26" t="e">
        <f>#REF!/24</f>
        <v>#REF!</v>
      </c>
      <c r="AD96" s="26" t="e">
        <f>#REF!/24</f>
        <v>#REF!</v>
      </c>
      <c r="AE96" s="26" t="e">
        <f>#REF!/24</f>
        <v>#REF!</v>
      </c>
      <c r="AF96" s="26" t="e">
        <f>#REF!/24</f>
        <v>#REF!</v>
      </c>
      <c r="AG96" s="26" t="e">
        <f>#REF!/24</f>
        <v>#REF!</v>
      </c>
      <c r="AH96" s="26" t="e">
        <f>#REF!/24</f>
        <v>#REF!</v>
      </c>
      <c r="AI96" s="26" t="e">
        <f>#REF!/24</f>
        <v>#REF!</v>
      </c>
      <c r="AJ96" s="26" t="e">
        <f>#REF!/24</f>
        <v>#REF!</v>
      </c>
      <c r="AK96" s="26" t="e">
        <f>#REF!/24</f>
        <v>#REF!</v>
      </c>
      <c r="AL96" s="26" t="e">
        <f>#REF!/24</f>
        <v>#REF!</v>
      </c>
      <c r="AM96" s="26" t="e">
        <f>#REF!/24</f>
        <v>#REF!</v>
      </c>
      <c r="AN96" s="26" t="e">
        <f>#REF!/24</f>
        <v>#REF!</v>
      </c>
    </row>
    <row r="97" spans="1:40" x14ac:dyDescent="0.25">
      <c r="A97" s="44"/>
      <c r="B97" s="44"/>
      <c r="C97" s="97"/>
      <c r="D97" s="112"/>
      <c r="E97" s="123" t="s">
        <v>75</v>
      </c>
      <c r="F97" s="193" t="s">
        <v>9</v>
      </c>
      <c r="G97" s="43" t="s">
        <v>40</v>
      </c>
      <c r="H97" s="124">
        <v>3</v>
      </c>
      <c r="I97" s="125">
        <f>SUM(H97:H101)</f>
        <v>12.5</v>
      </c>
      <c r="J97" s="120"/>
      <c r="K97" s="60"/>
      <c r="L97" s="60"/>
      <c r="M97" s="61"/>
      <c r="N97" s="73"/>
      <c r="O97" s="11"/>
      <c r="P97" s="39" t="str">
        <f t="shared" ref="P97:AE105" si="13">IF($F97=P$1,$H97," ")</f>
        <v xml:space="preserve"> </v>
      </c>
      <c r="Q97" s="39" t="str">
        <f t="shared" si="13"/>
        <v xml:space="preserve"> </v>
      </c>
      <c r="R97" s="39">
        <f t="shared" si="13"/>
        <v>3</v>
      </c>
      <c r="S97" s="39" t="str">
        <f t="shared" si="13"/>
        <v xml:space="preserve"> </v>
      </c>
      <c r="T97" s="39" t="str">
        <f t="shared" si="13"/>
        <v xml:space="preserve"> </v>
      </c>
      <c r="U97" s="39" t="str">
        <f t="shared" si="13"/>
        <v xml:space="preserve"> </v>
      </c>
      <c r="V97" s="39" t="str">
        <f t="shared" si="13"/>
        <v xml:space="preserve"> </v>
      </c>
      <c r="W97" s="39" t="str">
        <f t="shared" si="13"/>
        <v xml:space="preserve"> </v>
      </c>
      <c r="X97" s="39" t="str">
        <f t="shared" si="13"/>
        <v xml:space="preserve"> </v>
      </c>
      <c r="Y97" s="39" t="str">
        <f t="shared" si="13"/>
        <v xml:space="preserve"> </v>
      </c>
      <c r="Z97" s="39" t="str">
        <f t="shared" si="13"/>
        <v xml:space="preserve"> </v>
      </c>
      <c r="AA97" s="39" t="str">
        <f t="shared" si="13"/>
        <v xml:space="preserve"> </v>
      </c>
      <c r="AB97" s="39" t="str">
        <f t="shared" si="13"/>
        <v xml:space="preserve"> </v>
      </c>
      <c r="AC97" s="39" t="str">
        <f t="shared" si="13"/>
        <v xml:space="preserve"> </v>
      </c>
      <c r="AD97" s="39" t="str">
        <f t="shared" si="13"/>
        <v xml:space="preserve"> </v>
      </c>
      <c r="AE97" s="39" t="str">
        <f t="shared" si="13"/>
        <v xml:space="preserve"> </v>
      </c>
      <c r="AF97" s="39" t="str">
        <f t="shared" ref="AF97:AN105" si="14">IF($F97=AF$1,$H97," ")</f>
        <v xml:space="preserve"> </v>
      </c>
      <c r="AG97" s="39" t="str">
        <f t="shared" si="14"/>
        <v xml:space="preserve"> </v>
      </c>
      <c r="AH97" s="39" t="str">
        <f t="shared" si="14"/>
        <v xml:space="preserve"> </v>
      </c>
      <c r="AI97" s="39" t="str">
        <f t="shared" si="14"/>
        <v xml:space="preserve"> </v>
      </c>
      <c r="AJ97" s="39" t="str">
        <f t="shared" si="14"/>
        <v xml:space="preserve"> </v>
      </c>
      <c r="AK97" s="39" t="str">
        <f t="shared" si="14"/>
        <v xml:space="preserve"> </v>
      </c>
      <c r="AL97" s="39" t="str">
        <f t="shared" si="14"/>
        <v xml:space="preserve"> </v>
      </c>
      <c r="AM97" s="39" t="str">
        <f t="shared" si="14"/>
        <v xml:space="preserve"> </v>
      </c>
      <c r="AN97" s="39" t="str">
        <f t="shared" si="14"/>
        <v xml:space="preserve"> </v>
      </c>
    </row>
    <row r="98" spans="1:40" ht="13.8" x14ac:dyDescent="0.3">
      <c r="A98" s="44"/>
      <c r="B98" s="44"/>
      <c r="C98" s="179"/>
      <c r="D98" s="36"/>
      <c r="E98" s="123" t="s">
        <v>76</v>
      </c>
      <c r="F98" s="193" t="s">
        <v>9</v>
      </c>
      <c r="G98" s="43" t="s">
        <v>40</v>
      </c>
      <c r="H98" s="124">
        <v>3</v>
      </c>
      <c r="I98" s="37"/>
      <c r="J98" s="120"/>
      <c r="K98" s="60"/>
      <c r="L98" s="60"/>
      <c r="M98" s="61"/>
      <c r="N98" s="73"/>
      <c r="O98" s="11"/>
      <c r="P98" s="39" t="str">
        <f t="shared" si="13"/>
        <v xml:space="preserve"> </v>
      </c>
      <c r="Q98" s="39" t="str">
        <f t="shared" si="13"/>
        <v xml:space="preserve"> </v>
      </c>
      <c r="R98" s="39">
        <f t="shared" si="13"/>
        <v>3</v>
      </c>
      <c r="S98" s="39" t="str">
        <f t="shared" si="13"/>
        <v xml:space="preserve"> </v>
      </c>
      <c r="T98" s="39" t="str">
        <f t="shared" si="13"/>
        <v xml:space="preserve"> </v>
      </c>
      <c r="U98" s="39" t="str">
        <f t="shared" si="13"/>
        <v xml:space="preserve"> </v>
      </c>
      <c r="V98" s="39" t="str">
        <f t="shared" si="13"/>
        <v xml:space="preserve"> </v>
      </c>
      <c r="W98" s="39" t="str">
        <f t="shared" si="13"/>
        <v xml:space="preserve"> </v>
      </c>
      <c r="X98" s="39" t="str">
        <f t="shared" si="13"/>
        <v xml:space="preserve"> </v>
      </c>
      <c r="Y98" s="39" t="str">
        <f t="shared" si="13"/>
        <v xml:space="preserve"> </v>
      </c>
      <c r="Z98" s="39" t="str">
        <f t="shared" si="13"/>
        <v xml:space="preserve"> </v>
      </c>
      <c r="AA98" s="39" t="str">
        <f t="shared" si="13"/>
        <v xml:space="preserve"> </v>
      </c>
      <c r="AB98" s="39" t="str">
        <f t="shared" si="13"/>
        <v xml:space="preserve"> </v>
      </c>
      <c r="AC98" s="39" t="str">
        <f t="shared" si="13"/>
        <v xml:space="preserve"> </v>
      </c>
      <c r="AD98" s="39" t="str">
        <f t="shared" si="13"/>
        <v xml:space="preserve"> </v>
      </c>
      <c r="AE98" s="39" t="str">
        <f t="shared" si="13"/>
        <v xml:space="preserve"> </v>
      </c>
      <c r="AF98" s="39" t="str">
        <f t="shared" si="14"/>
        <v xml:space="preserve"> </v>
      </c>
      <c r="AG98" s="39" t="str">
        <f t="shared" si="14"/>
        <v xml:space="preserve"> </v>
      </c>
      <c r="AH98" s="39" t="str">
        <f t="shared" si="14"/>
        <v xml:space="preserve"> </v>
      </c>
      <c r="AI98" s="39" t="str">
        <f t="shared" si="14"/>
        <v xml:space="preserve"> </v>
      </c>
      <c r="AJ98" s="39" t="str">
        <f t="shared" si="14"/>
        <v xml:space="preserve"> </v>
      </c>
      <c r="AK98" s="39" t="str">
        <f t="shared" si="14"/>
        <v xml:space="preserve"> </v>
      </c>
      <c r="AL98" s="39" t="str">
        <f t="shared" si="14"/>
        <v xml:space="preserve"> </v>
      </c>
      <c r="AM98" s="39" t="str">
        <f t="shared" si="14"/>
        <v xml:space="preserve"> </v>
      </c>
      <c r="AN98" s="39" t="str">
        <f t="shared" si="14"/>
        <v xml:space="preserve"> </v>
      </c>
    </row>
    <row r="99" spans="1:40" x14ac:dyDescent="0.25">
      <c r="A99" s="44"/>
      <c r="B99" s="44"/>
      <c r="C99" s="179"/>
      <c r="D99" s="90"/>
      <c r="E99" s="123" t="s">
        <v>99</v>
      </c>
      <c r="F99" s="193" t="s">
        <v>9</v>
      </c>
      <c r="G99" s="137" t="s">
        <v>41</v>
      </c>
      <c r="H99" s="124">
        <v>3</v>
      </c>
      <c r="I99" s="224"/>
      <c r="J99" s="120"/>
      <c r="K99" s="60"/>
      <c r="L99" s="60"/>
      <c r="M99" s="61"/>
      <c r="N99" s="73"/>
      <c r="O99" s="11"/>
      <c r="P99" s="39" t="str">
        <f t="shared" si="13"/>
        <v xml:space="preserve"> </v>
      </c>
      <c r="Q99" s="39" t="str">
        <f t="shared" si="13"/>
        <v xml:space="preserve"> </v>
      </c>
      <c r="R99" s="39">
        <f t="shared" si="13"/>
        <v>3</v>
      </c>
      <c r="S99" s="39" t="str">
        <f t="shared" si="13"/>
        <v xml:space="preserve"> </v>
      </c>
      <c r="T99" s="39" t="str">
        <f t="shared" si="13"/>
        <v xml:space="preserve"> </v>
      </c>
      <c r="U99" s="39" t="str">
        <f t="shared" si="13"/>
        <v xml:space="preserve"> </v>
      </c>
      <c r="V99" s="39" t="str">
        <f t="shared" si="13"/>
        <v xml:space="preserve"> </v>
      </c>
      <c r="W99" s="39" t="str">
        <f t="shared" si="13"/>
        <v xml:space="preserve"> </v>
      </c>
      <c r="X99" s="39" t="str">
        <f t="shared" si="13"/>
        <v xml:space="preserve"> </v>
      </c>
      <c r="Y99" s="39" t="str">
        <f t="shared" si="13"/>
        <v xml:space="preserve"> </v>
      </c>
      <c r="Z99" s="39" t="str">
        <f t="shared" si="13"/>
        <v xml:space="preserve"> </v>
      </c>
      <c r="AA99" s="39" t="str">
        <f t="shared" si="13"/>
        <v xml:space="preserve"> </v>
      </c>
      <c r="AB99" s="39" t="str">
        <f t="shared" si="13"/>
        <v xml:space="preserve"> </v>
      </c>
      <c r="AC99" s="39" t="str">
        <f t="shared" si="13"/>
        <v xml:space="preserve"> </v>
      </c>
      <c r="AD99" s="39" t="str">
        <f t="shared" si="13"/>
        <v xml:space="preserve"> </v>
      </c>
      <c r="AE99" s="39" t="str">
        <f t="shared" si="13"/>
        <v xml:space="preserve"> </v>
      </c>
      <c r="AF99" s="39" t="str">
        <f t="shared" si="14"/>
        <v xml:space="preserve"> </v>
      </c>
      <c r="AG99" s="39" t="str">
        <f t="shared" si="14"/>
        <v xml:space="preserve"> </v>
      </c>
      <c r="AH99" s="39" t="str">
        <f t="shared" si="14"/>
        <v xml:space="preserve"> </v>
      </c>
      <c r="AI99" s="39" t="str">
        <f t="shared" si="14"/>
        <v xml:space="preserve"> </v>
      </c>
      <c r="AJ99" s="39" t="str">
        <f t="shared" si="14"/>
        <v xml:space="preserve"> </v>
      </c>
      <c r="AK99" s="39" t="str">
        <f t="shared" si="14"/>
        <v xml:space="preserve"> </v>
      </c>
      <c r="AL99" s="39" t="str">
        <f t="shared" si="14"/>
        <v xml:space="preserve"> </v>
      </c>
      <c r="AM99" s="39" t="str">
        <f t="shared" si="14"/>
        <v xml:space="preserve"> </v>
      </c>
      <c r="AN99" s="39" t="str">
        <f t="shared" si="14"/>
        <v xml:space="preserve"> </v>
      </c>
    </row>
    <row r="100" spans="1:40" x14ac:dyDescent="0.25">
      <c r="A100" s="44"/>
      <c r="B100" s="44"/>
      <c r="C100" s="179"/>
      <c r="D100" s="90"/>
      <c r="E100" s="123" t="s">
        <v>100</v>
      </c>
      <c r="F100" s="193" t="s">
        <v>9</v>
      </c>
      <c r="G100" s="137" t="s">
        <v>41</v>
      </c>
      <c r="H100" s="124">
        <v>3</v>
      </c>
      <c r="I100" s="224"/>
      <c r="J100" s="120"/>
      <c r="K100" s="60"/>
      <c r="L100" s="60"/>
      <c r="M100" s="61"/>
      <c r="N100" s="73"/>
      <c r="O100" s="11"/>
    </row>
    <row r="101" spans="1:40" x14ac:dyDescent="0.25">
      <c r="A101" s="44"/>
      <c r="B101" s="44"/>
      <c r="C101" s="179"/>
      <c r="D101" s="90"/>
      <c r="E101" s="1" t="s">
        <v>452</v>
      </c>
      <c r="F101" s="191" t="s">
        <v>13</v>
      </c>
      <c r="G101" s="75" t="s">
        <v>40</v>
      </c>
      <c r="H101" s="91">
        <v>0.5</v>
      </c>
      <c r="I101" s="224"/>
      <c r="J101" s="120"/>
      <c r="K101" s="60"/>
      <c r="L101" s="60"/>
      <c r="M101" s="61"/>
      <c r="N101" s="236"/>
      <c r="O101" s="11"/>
    </row>
    <row r="102" spans="1:40" x14ac:dyDescent="0.25">
      <c r="A102" s="44"/>
      <c r="B102" s="44"/>
      <c r="C102" s="179"/>
      <c r="D102" s="90"/>
      <c r="E102" s="259"/>
      <c r="F102" s="260"/>
      <c r="G102" s="261"/>
      <c r="H102" s="262"/>
      <c r="I102" s="224"/>
      <c r="J102" s="120"/>
      <c r="K102" s="60"/>
      <c r="L102" s="60"/>
      <c r="M102" s="61"/>
      <c r="N102" s="236"/>
      <c r="O102" s="11"/>
    </row>
    <row r="103" spans="1:40" x14ac:dyDescent="0.25">
      <c r="A103" s="44"/>
      <c r="B103" s="44"/>
      <c r="C103" s="179"/>
      <c r="D103" s="90"/>
      <c r="E103" s="177" t="s">
        <v>182</v>
      </c>
      <c r="F103" s="196" t="s">
        <v>13</v>
      </c>
      <c r="G103" s="136" t="s">
        <v>42</v>
      </c>
      <c r="H103" s="465">
        <v>2</v>
      </c>
      <c r="I103" s="224"/>
      <c r="J103" s="120"/>
      <c r="K103" s="60"/>
      <c r="L103" s="60"/>
      <c r="M103" s="61"/>
      <c r="N103" s="236"/>
      <c r="O103" s="11"/>
    </row>
    <row r="104" spans="1:40" ht="13.8" x14ac:dyDescent="0.3">
      <c r="A104" s="44"/>
      <c r="B104" s="44"/>
      <c r="C104" s="116"/>
      <c r="D104" s="223"/>
      <c r="E104" s="225" t="s">
        <v>146</v>
      </c>
      <c r="F104" s="240" t="s">
        <v>9</v>
      </c>
      <c r="G104" s="88" t="s">
        <v>43</v>
      </c>
      <c r="H104" s="226">
        <v>2</v>
      </c>
      <c r="I104" s="39">
        <f>SUM(H103:H109)</f>
        <v>10.5</v>
      </c>
      <c r="J104" s="120"/>
      <c r="K104" s="60"/>
      <c r="L104" s="60"/>
      <c r="M104" s="61"/>
      <c r="N104" s="73"/>
      <c r="O104" s="11"/>
      <c r="P104" s="39" t="str">
        <f t="shared" si="13"/>
        <v xml:space="preserve"> </v>
      </c>
      <c r="Q104" s="39" t="str">
        <f t="shared" si="13"/>
        <v xml:space="preserve"> </v>
      </c>
      <c r="R104" s="39">
        <f t="shared" si="13"/>
        <v>2</v>
      </c>
      <c r="S104" s="39" t="str">
        <f t="shared" si="13"/>
        <v xml:space="preserve"> </v>
      </c>
      <c r="T104" s="39" t="str">
        <f t="shared" si="13"/>
        <v xml:space="preserve"> </v>
      </c>
      <c r="U104" s="39" t="str">
        <f t="shared" si="13"/>
        <v xml:space="preserve"> </v>
      </c>
      <c r="V104" s="39" t="str">
        <f t="shared" si="13"/>
        <v xml:space="preserve"> </v>
      </c>
      <c r="W104" s="39" t="str">
        <f t="shared" si="13"/>
        <v xml:space="preserve"> </v>
      </c>
      <c r="X104" s="39" t="str">
        <f t="shared" si="13"/>
        <v xml:space="preserve"> </v>
      </c>
      <c r="Y104" s="39" t="str">
        <f t="shared" si="13"/>
        <v xml:space="preserve"> </v>
      </c>
      <c r="Z104" s="39" t="str">
        <f t="shared" si="13"/>
        <v xml:space="preserve"> </v>
      </c>
      <c r="AA104" s="39" t="str">
        <f t="shared" si="13"/>
        <v xml:space="preserve"> </v>
      </c>
      <c r="AB104" s="39" t="str">
        <f t="shared" si="13"/>
        <v xml:space="preserve"> </v>
      </c>
      <c r="AC104" s="39" t="str">
        <f t="shared" si="13"/>
        <v xml:space="preserve"> </v>
      </c>
      <c r="AD104" s="39" t="str">
        <f t="shared" si="13"/>
        <v xml:space="preserve"> </v>
      </c>
      <c r="AE104" s="39" t="str">
        <f t="shared" si="13"/>
        <v xml:space="preserve"> </v>
      </c>
      <c r="AF104" s="39" t="str">
        <f t="shared" si="14"/>
        <v xml:space="preserve"> </v>
      </c>
      <c r="AG104" s="39" t="str">
        <f t="shared" si="14"/>
        <v xml:space="preserve"> </v>
      </c>
      <c r="AH104" s="39" t="str">
        <f t="shared" si="14"/>
        <v xml:space="preserve"> </v>
      </c>
      <c r="AI104" s="39" t="str">
        <f t="shared" si="14"/>
        <v xml:space="preserve"> </v>
      </c>
      <c r="AJ104" s="39" t="str">
        <f t="shared" si="14"/>
        <v xml:space="preserve"> </v>
      </c>
      <c r="AK104" s="39" t="str">
        <f t="shared" si="14"/>
        <v xml:space="preserve"> </v>
      </c>
      <c r="AL104" s="39" t="str">
        <f t="shared" si="14"/>
        <v xml:space="preserve"> </v>
      </c>
      <c r="AM104" s="39" t="str">
        <f t="shared" si="14"/>
        <v xml:space="preserve"> </v>
      </c>
      <c r="AN104" s="39" t="str">
        <f t="shared" si="14"/>
        <v xml:space="preserve"> </v>
      </c>
    </row>
    <row r="105" spans="1:40" ht="13.8" x14ac:dyDescent="0.3">
      <c r="A105" s="44"/>
      <c r="B105" s="44"/>
      <c r="C105" s="116"/>
      <c r="D105" s="223"/>
      <c r="E105" s="225" t="s">
        <v>147</v>
      </c>
      <c r="F105" s="240" t="s">
        <v>9</v>
      </c>
      <c r="G105" s="227" t="s">
        <v>43</v>
      </c>
      <c r="H105" s="226">
        <v>2</v>
      </c>
      <c r="I105" s="224"/>
      <c r="J105" s="120"/>
      <c r="K105" s="60"/>
      <c r="L105" s="60"/>
      <c r="M105" s="61"/>
      <c r="N105" s="73"/>
      <c r="O105" s="11"/>
      <c r="P105" s="39" t="str">
        <f t="shared" si="13"/>
        <v xml:space="preserve"> </v>
      </c>
      <c r="Q105" s="39" t="str">
        <f t="shared" si="13"/>
        <v xml:space="preserve"> </v>
      </c>
      <c r="R105" s="39">
        <f t="shared" si="13"/>
        <v>2</v>
      </c>
      <c r="S105" s="39" t="str">
        <f t="shared" si="13"/>
        <v xml:space="preserve"> </v>
      </c>
      <c r="T105" s="39" t="str">
        <f t="shared" si="13"/>
        <v xml:space="preserve"> </v>
      </c>
      <c r="U105" s="39" t="str">
        <f t="shared" si="13"/>
        <v xml:space="preserve"> </v>
      </c>
      <c r="V105" s="39" t="str">
        <f t="shared" si="13"/>
        <v xml:space="preserve"> </v>
      </c>
      <c r="W105" s="39" t="str">
        <f t="shared" si="13"/>
        <v xml:space="preserve"> </v>
      </c>
      <c r="X105" s="39" t="str">
        <f t="shared" si="13"/>
        <v xml:space="preserve"> </v>
      </c>
      <c r="Y105" s="39" t="str">
        <f t="shared" si="13"/>
        <v xml:space="preserve"> </v>
      </c>
      <c r="Z105" s="39" t="str">
        <f t="shared" si="13"/>
        <v xml:space="preserve"> </v>
      </c>
      <c r="AA105" s="39" t="str">
        <f t="shared" si="13"/>
        <v xml:space="preserve"> </v>
      </c>
      <c r="AB105" s="39" t="str">
        <f t="shared" si="13"/>
        <v xml:space="preserve"> </v>
      </c>
      <c r="AC105" s="39" t="str">
        <f t="shared" si="13"/>
        <v xml:space="preserve"> </v>
      </c>
      <c r="AD105" s="39" t="str">
        <f t="shared" si="13"/>
        <v xml:space="preserve"> </v>
      </c>
      <c r="AE105" s="39" t="str">
        <f t="shared" si="13"/>
        <v xml:space="preserve"> </v>
      </c>
      <c r="AF105" s="39" t="str">
        <f t="shared" si="14"/>
        <v xml:space="preserve"> </v>
      </c>
      <c r="AG105" s="39" t="str">
        <f t="shared" si="14"/>
        <v xml:space="preserve"> </v>
      </c>
      <c r="AH105" s="39" t="str">
        <f t="shared" si="14"/>
        <v xml:space="preserve"> </v>
      </c>
      <c r="AI105" s="39" t="str">
        <f t="shared" si="14"/>
        <v xml:space="preserve"> </v>
      </c>
      <c r="AJ105" s="39" t="str">
        <f t="shared" si="14"/>
        <v xml:space="preserve"> </v>
      </c>
      <c r="AK105" s="39" t="str">
        <f t="shared" si="14"/>
        <v xml:space="preserve"> </v>
      </c>
      <c r="AL105" s="39" t="str">
        <f t="shared" si="14"/>
        <v xml:space="preserve"> </v>
      </c>
      <c r="AM105" s="39" t="str">
        <f t="shared" si="14"/>
        <v xml:space="preserve"> </v>
      </c>
      <c r="AN105" s="39" t="str">
        <f t="shared" si="14"/>
        <v xml:space="preserve"> </v>
      </c>
    </row>
    <row r="106" spans="1:40" ht="13.8" x14ac:dyDescent="0.3">
      <c r="A106" s="44"/>
      <c r="B106" s="44"/>
      <c r="C106" s="116"/>
      <c r="D106" s="223"/>
      <c r="E106" s="76" t="s">
        <v>68</v>
      </c>
      <c r="F106" s="191" t="s">
        <v>24</v>
      </c>
      <c r="G106" s="75" t="s">
        <v>42</v>
      </c>
      <c r="H106" s="91">
        <v>0.9</v>
      </c>
      <c r="I106" s="224"/>
      <c r="J106" s="120"/>
      <c r="K106" s="60"/>
      <c r="L106" s="60"/>
      <c r="M106" s="61"/>
      <c r="N106" s="236"/>
      <c r="O106" s="11"/>
    </row>
    <row r="107" spans="1:40" ht="13.8" x14ac:dyDescent="0.3">
      <c r="A107" s="44"/>
      <c r="B107" s="44"/>
      <c r="C107" s="116"/>
      <c r="D107" s="223"/>
      <c r="E107" s="531" t="s">
        <v>67</v>
      </c>
      <c r="F107" s="532" t="s">
        <v>21</v>
      </c>
      <c r="G107" s="533" t="s">
        <v>42</v>
      </c>
      <c r="H107" s="534">
        <v>0.6</v>
      </c>
      <c r="I107" s="224"/>
      <c r="J107" s="120"/>
      <c r="K107" s="60"/>
      <c r="L107" s="60"/>
      <c r="M107" s="61"/>
      <c r="N107" s="236"/>
      <c r="O107" s="11"/>
    </row>
    <row r="108" spans="1:40" ht="13.8" x14ac:dyDescent="0.3">
      <c r="A108" s="44"/>
      <c r="B108" s="44"/>
      <c r="C108" s="116"/>
      <c r="D108" s="223"/>
      <c r="E108" s="244" t="s">
        <v>191</v>
      </c>
      <c r="F108" s="245"/>
      <c r="G108" s="183"/>
      <c r="H108" s="91">
        <v>3</v>
      </c>
      <c r="I108" s="224"/>
      <c r="J108" s="120"/>
      <c r="K108" s="60"/>
      <c r="L108" s="60"/>
      <c r="M108" s="61"/>
      <c r="N108" s="236"/>
      <c r="O108" s="11"/>
    </row>
    <row r="109" spans="1:40" ht="13.8" x14ac:dyDescent="0.3">
      <c r="A109" s="44"/>
      <c r="B109" s="44"/>
      <c r="C109" s="116"/>
      <c r="D109" s="223"/>
      <c r="E109" s="71" t="s">
        <v>231</v>
      </c>
      <c r="F109" s="194"/>
      <c r="G109" s="183"/>
      <c r="H109" s="168"/>
      <c r="I109" s="87">
        <v>6.2</v>
      </c>
      <c r="J109" s="120"/>
      <c r="K109" s="60"/>
      <c r="L109" s="60"/>
      <c r="M109" s="61"/>
      <c r="N109" s="73"/>
      <c r="O109" s="11"/>
    </row>
    <row r="110" spans="1:40" s="31" customFormat="1" ht="13.8" x14ac:dyDescent="0.3">
      <c r="A110" s="440"/>
      <c r="B110" s="440"/>
      <c r="C110" s="441"/>
      <c r="D110" s="442"/>
      <c r="E110" s="443"/>
      <c r="F110" s="444"/>
      <c r="G110" s="445"/>
      <c r="H110" s="443"/>
      <c r="I110" s="446"/>
      <c r="J110" s="446"/>
      <c r="K110" s="447"/>
      <c r="L110" s="447"/>
      <c r="M110" s="448"/>
      <c r="N110" s="73"/>
      <c r="O110" s="78" t="e">
        <f>SUM(P110:AN110)</f>
        <v>#REF!</v>
      </c>
      <c r="P110" s="27" t="e">
        <f>SUM(#REF!)</f>
        <v>#REF!</v>
      </c>
      <c r="Q110" s="27" t="e">
        <f>SUM(#REF!)</f>
        <v>#REF!</v>
      </c>
      <c r="R110" s="27" t="e">
        <f>SUM(#REF!)</f>
        <v>#REF!</v>
      </c>
      <c r="S110" s="27" t="e">
        <f>SUM(#REF!)</f>
        <v>#REF!</v>
      </c>
      <c r="T110" s="27" t="e">
        <f>SUM(#REF!)</f>
        <v>#REF!</v>
      </c>
      <c r="U110" s="27" t="e">
        <f>SUM(#REF!)</f>
        <v>#REF!</v>
      </c>
      <c r="V110" s="27" t="e">
        <f>SUM(#REF!)</f>
        <v>#REF!</v>
      </c>
      <c r="W110" s="27" t="e">
        <f>SUM(#REF!)</f>
        <v>#REF!</v>
      </c>
      <c r="X110" s="27" t="e">
        <f>SUM(#REF!)</f>
        <v>#REF!</v>
      </c>
      <c r="Y110" s="27" t="e">
        <f>SUM(#REF!)</f>
        <v>#REF!</v>
      </c>
      <c r="Z110" s="27" t="e">
        <f>SUM(#REF!)</f>
        <v>#REF!</v>
      </c>
      <c r="AA110" s="27" t="e">
        <f>SUM(#REF!)</f>
        <v>#REF!</v>
      </c>
      <c r="AB110" s="27" t="e">
        <f>SUM(#REF!)</f>
        <v>#REF!</v>
      </c>
      <c r="AC110" s="27" t="e">
        <f>SUM(#REF!)</f>
        <v>#REF!</v>
      </c>
      <c r="AD110" s="27" t="e">
        <f>SUM(#REF!)</f>
        <v>#REF!</v>
      </c>
      <c r="AE110" s="27" t="e">
        <f>SUM(#REF!)</f>
        <v>#REF!</v>
      </c>
      <c r="AF110" s="27" t="e">
        <f>SUM(#REF!)</f>
        <v>#REF!</v>
      </c>
      <c r="AG110" s="27" t="e">
        <f>SUM(#REF!)</f>
        <v>#REF!</v>
      </c>
      <c r="AH110" s="27" t="e">
        <f>SUM(#REF!)</f>
        <v>#REF!</v>
      </c>
      <c r="AI110" s="27" t="e">
        <f>SUM(#REF!)</f>
        <v>#REF!</v>
      </c>
      <c r="AJ110" s="27" t="e">
        <f>SUM(#REF!)</f>
        <v>#REF!</v>
      </c>
      <c r="AK110" s="27" t="e">
        <f>SUM(#REF!)</f>
        <v>#REF!</v>
      </c>
      <c r="AL110" s="27" t="e">
        <f>SUM(#REF!)</f>
        <v>#REF!</v>
      </c>
      <c r="AM110" s="27" t="e">
        <f>SUM(#REF!)</f>
        <v>#REF!</v>
      </c>
      <c r="AN110" s="27" t="e">
        <f>SUM(#REF!)</f>
        <v>#REF!</v>
      </c>
    </row>
    <row r="111" spans="1:40" s="219" customFormat="1" ht="13.8" x14ac:dyDescent="0.3">
      <c r="A111" s="449"/>
      <c r="B111" s="449"/>
      <c r="C111" s="450"/>
      <c r="D111" s="451"/>
      <c r="E111" s="452"/>
      <c r="F111" s="453"/>
      <c r="G111" s="454"/>
      <c r="H111" s="452"/>
      <c r="I111" s="455"/>
      <c r="J111" s="455"/>
      <c r="K111" s="456"/>
      <c r="L111" s="456"/>
      <c r="M111" s="457"/>
      <c r="N111" s="236"/>
      <c r="O111" s="78"/>
      <c r="P111" s="217"/>
      <c r="Q111" s="217"/>
      <c r="R111" s="217"/>
      <c r="S111" s="217"/>
      <c r="T111" s="217"/>
      <c r="U111" s="217"/>
      <c r="V111" s="217"/>
      <c r="W111" s="217"/>
      <c r="X111" s="217"/>
      <c r="Y111" s="217"/>
      <c r="Z111" s="217"/>
      <c r="AA111" s="217"/>
      <c r="AB111" s="217"/>
      <c r="AC111" s="217"/>
      <c r="AD111" s="217"/>
      <c r="AE111" s="217"/>
      <c r="AF111" s="217"/>
      <c r="AG111" s="217"/>
      <c r="AH111" s="217"/>
      <c r="AI111" s="217"/>
      <c r="AJ111" s="217"/>
      <c r="AK111" s="217"/>
      <c r="AL111" s="217"/>
      <c r="AM111" s="217"/>
      <c r="AN111" s="217"/>
    </row>
    <row r="112" spans="1:40" s="219" customFormat="1" ht="13.8" x14ac:dyDescent="0.3">
      <c r="A112" s="237" t="s">
        <v>232</v>
      </c>
      <c r="B112" s="115" t="s">
        <v>44</v>
      </c>
      <c r="C112" s="186" t="s">
        <v>150</v>
      </c>
      <c r="D112" s="218" t="s">
        <v>48</v>
      </c>
      <c r="E112" s="1"/>
      <c r="F112" s="192"/>
      <c r="G112" s="55"/>
      <c r="H112" s="134"/>
      <c r="I112" s="32">
        <f>SUM(I113:I118)</f>
        <v>16</v>
      </c>
      <c r="J112" s="220">
        <f>I112/2</f>
        <v>8</v>
      </c>
      <c r="K112" s="121">
        <v>44455</v>
      </c>
      <c r="L112" s="121">
        <v>44819</v>
      </c>
      <c r="M112" s="89">
        <v>0.59</v>
      </c>
      <c r="N112" s="236"/>
      <c r="O112" s="78"/>
      <c r="P112" s="217"/>
      <c r="Q112" s="217"/>
      <c r="R112" s="217"/>
      <c r="S112" s="217"/>
      <c r="T112" s="217"/>
      <c r="U112" s="217"/>
      <c r="V112" s="217"/>
      <c r="W112" s="217"/>
      <c r="X112" s="217"/>
      <c r="Y112" s="217"/>
      <c r="Z112" s="217"/>
      <c r="AA112" s="217"/>
      <c r="AB112" s="217"/>
      <c r="AC112" s="217"/>
      <c r="AD112" s="217"/>
      <c r="AE112" s="217"/>
      <c r="AF112" s="217"/>
      <c r="AG112" s="217"/>
      <c r="AH112" s="217"/>
      <c r="AI112" s="217"/>
      <c r="AJ112" s="217"/>
      <c r="AK112" s="217"/>
      <c r="AL112" s="217"/>
      <c r="AM112" s="217"/>
      <c r="AN112" s="217"/>
    </row>
    <row r="113" spans="1:40" s="219" customFormat="1" ht="13.8" x14ac:dyDescent="0.3">
      <c r="A113" s="12"/>
      <c r="B113" s="12"/>
      <c r="C113" s="178"/>
      <c r="D113" s="218"/>
      <c r="E113" s="116" t="s">
        <v>93</v>
      </c>
      <c r="F113" s="198" t="s">
        <v>9</v>
      </c>
      <c r="G113" s="136" t="s">
        <v>40</v>
      </c>
      <c r="H113" s="135">
        <v>3</v>
      </c>
      <c r="I113" s="220">
        <f>+SUM(H113:H117)</f>
        <v>10</v>
      </c>
      <c r="J113" s="220"/>
      <c r="K113" s="132"/>
      <c r="L113" s="132"/>
      <c r="M113" s="239"/>
      <c r="N113" s="236"/>
      <c r="O113" s="78"/>
      <c r="P113" s="217"/>
      <c r="Q113" s="217"/>
      <c r="R113" s="217"/>
      <c r="S113" s="217"/>
      <c r="T113" s="217"/>
      <c r="U113" s="217"/>
      <c r="V113" s="217"/>
      <c r="W113" s="217"/>
      <c r="X113" s="217"/>
      <c r="Y113" s="217"/>
      <c r="Z113" s="217"/>
      <c r="AA113" s="217"/>
      <c r="AB113" s="217"/>
      <c r="AC113" s="217"/>
      <c r="AD113" s="217"/>
      <c r="AE113" s="217"/>
      <c r="AF113" s="217"/>
      <c r="AG113" s="217"/>
      <c r="AH113" s="217"/>
      <c r="AI113" s="217"/>
      <c r="AJ113" s="217"/>
      <c r="AK113" s="217"/>
      <c r="AL113" s="217"/>
      <c r="AM113" s="217"/>
      <c r="AN113" s="217"/>
    </row>
    <row r="114" spans="1:40" s="219" customFormat="1" ht="13.8" x14ac:dyDescent="0.3">
      <c r="A114" s="12"/>
      <c r="B114" s="12"/>
      <c r="C114" s="294" t="s">
        <v>233</v>
      </c>
      <c r="D114" s="8"/>
      <c r="E114" s="116" t="s">
        <v>152</v>
      </c>
      <c r="F114" s="198" t="s">
        <v>9</v>
      </c>
      <c r="G114" s="136" t="s">
        <v>40</v>
      </c>
      <c r="H114" s="135">
        <v>3</v>
      </c>
      <c r="I114" s="220"/>
      <c r="J114" s="220"/>
      <c r="K114" s="38"/>
      <c r="L114" s="38"/>
      <c r="M114" s="11"/>
      <c r="N114" s="236"/>
      <c r="O114" s="78"/>
      <c r="P114" s="217"/>
      <c r="Q114" s="217"/>
      <c r="R114" s="217"/>
      <c r="S114" s="217"/>
      <c r="T114" s="217"/>
      <c r="U114" s="217"/>
      <c r="V114" s="217"/>
      <c r="W114" s="217"/>
      <c r="X114" s="217"/>
      <c r="Y114" s="217"/>
      <c r="Z114" s="217"/>
      <c r="AA114" s="217"/>
      <c r="AB114" s="217"/>
      <c r="AC114" s="217"/>
      <c r="AD114" s="217"/>
      <c r="AE114" s="217"/>
      <c r="AF114" s="217"/>
      <c r="AG114" s="217"/>
      <c r="AH114" s="217"/>
      <c r="AI114" s="217"/>
      <c r="AJ114" s="217"/>
      <c r="AK114" s="217"/>
      <c r="AL114" s="217"/>
      <c r="AM114" s="217"/>
      <c r="AN114" s="217"/>
    </row>
    <row r="115" spans="1:40" s="219" customFormat="1" ht="13.8" x14ac:dyDescent="0.3">
      <c r="A115" s="12"/>
      <c r="B115" s="12"/>
      <c r="C115" s="295" t="s">
        <v>204</v>
      </c>
      <c r="D115" s="8"/>
      <c r="E115" s="100" t="s">
        <v>168</v>
      </c>
      <c r="F115" s="199" t="s">
        <v>9</v>
      </c>
      <c r="G115" s="131" t="s">
        <v>45</v>
      </c>
      <c r="H115" s="128">
        <v>2</v>
      </c>
      <c r="I115" s="220"/>
      <c r="J115" s="220"/>
      <c r="K115" s="38"/>
      <c r="L115" s="38"/>
      <c r="M115" s="11"/>
      <c r="N115" s="236"/>
      <c r="O115" s="78"/>
      <c r="P115" s="217"/>
      <c r="Q115" s="217"/>
      <c r="R115" s="217"/>
      <c r="S115" s="217"/>
      <c r="T115" s="217"/>
      <c r="U115" s="217"/>
      <c r="V115" s="217"/>
      <c r="W115" s="217"/>
      <c r="X115" s="217"/>
      <c r="Y115" s="217"/>
      <c r="Z115" s="217"/>
      <c r="AA115" s="217"/>
      <c r="AB115" s="217"/>
      <c r="AC115" s="217"/>
      <c r="AD115" s="217"/>
      <c r="AE115" s="217"/>
      <c r="AF115" s="217"/>
      <c r="AG115" s="217"/>
      <c r="AH115" s="217"/>
      <c r="AI115" s="217"/>
      <c r="AJ115" s="217"/>
      <c r="AK115" s="217"/>
      <c r="AL115" s="217"/>
      <c r="AM115" s="217"/>
      <c r="AN115" s="217"/>
    </row>
    <row r="116" spans="1:40" s="219" customFormat="1" ht="13.8" x14ac:dyDescent="0.3">
      <c r="A116" s="12"/>
      <c r="B116" s="12"/>
      <c r="C116" s="189"/>
      <c r="D116" s="8"/>
      <c r="E116" s="85" t="s">
        <v>169</v>
      </c>
      <c r="F116" s="199" t="s">
        <v>9</v>
      </c>
      <c r="G116" s="131" t="s">
        <v>45</v>
      </c>
      <c r="H116" s="128">
        <v>2</v>
      </c>
      <c r="I116" s="220"/>
      <c r="J116" s="220"/>
      <c r="K116" s="38"/>
      <c r="L116" s="38"/>
      <c r="M116" s="11"/>
      <c r="N116" s="236"/>
      <c r="O116" s="78"/>
      <c r="P116" s="217"/>
      <c r="Q116" s="217"/>
      <c r="R116" s="217"/>
      <c r="S116" s="217"/>
      <c r="T116" s="217"/>
      <c r="U116" s="217"/>
      <c r="V116" s="217"/>
      <c r="W116" s="217"/>
      <c r="X116" s="217"/>
      <c r="Y116" s="217"/>
      <c r="Z116" s="217"/>
      <c r="AA116" s="217"/>
      <c r="AB116" s="217"/>
      <c r="AC116" s="217"/>
      <c r="AD116" s="217"/>
      <c r="AE116" s="217"/>
      <c r="AF116" s="217"/>
      <c r="AG116" s="217"/>
      <c r="AH116" s="217"/>
      <c r="AI116" s="217"/>
      <c r="AJ116" s="217"/>
      <c r="AK116" s="217"/>
      <c r="AL116" s="217"/>
      <c r="AM116" s="217"/>
      <c r="AN116" s="217"/>
    </row>
    <row r="117" spans="1:40" s="219" customFormat="1" ht="13.8" x14ac:dyDescent="0.3">
      <c r="A117" s="12"/>
      <c r="B117" s="12"/>
      <c r="C117" s="291"/>
      <c r="D117" s="218"/>
      <c r="E117" s="281"/>
      <c r="F117" s="267"/>
      <c r="G117" s="268"/>
      <c r="H117" s="269"/>
      <c r="I117" s="220"/>
      <c r="J117" s="220"/>
      <c r="K117" s="38"/>
      <c r="L117" s="38"/>
      <c r="M117" s="11"/>
      <c r="N117" s="236"/>
      <c r="O117" s="78"/>
      <c r="P117" s="217"/>
      <c r="Q117" s="217"/>
      <c r="R117" s="217"/>
      <c r="S117" s="217"/>
      <c r="T117" s="217"/>
      <c r="U117" s="217"/>
      <c r="V117" s="217"/>
      <c r="W117" s="217"/>
      <c r="X117" s="217"/>
      <c r="Y117" s="217"/>
      <c r="Z117" s="217"/>
      <c r="AA117" s="217"/>
      <c r="AB117" s="217"/>
      <c r="AC117" s="217"/>
      <c r="AD117" s="217"/>
      <c r="AE117" s="217"/>
      <c r="AF117" s="217"/>
      <c r="AG117" s="217"/>
      <c r="AH117" s="217"/>
      <c r="AI117" s="217"/>
      <c r="AJ117" s="217"/>
      <c r="AK117" s="217"/>
      <c r="AL117" s="217"/>
      <c r="AM117" s="217"/>
      <c r="AN117" s="217"/>
    </row>
    <row r="118" spans="1:40" s="219" customFormat="1" ht="13.8" x14ac:dyDescent="0.3">
      <c r="A118" s="12"/>
      <c r="B118" s="12"/>
      <c r="C118" s="189"/>
      <c r="D118" s="218"/>
      <c r="E118" s="127" t="s">
        <v>94</v>
      </c>
      <c r="F118" s="199" t="s">
        <v>9</v>
      </c>
      <c r="G118" s="131" t="s">
        <v>43</v>
      </c>
      <c r="H118" s="128">
        <v>3</v>
      </c>
      <c r="I118" s="220">
        <f>H118+H119</f>
        <v>6</v>
      </c>
      <c r="J118" s="220"/>
      <c r="K118" s="38"/>
      <c r="L118" s="38"/>
      <c r="M118" s="11"/>
      <c r="N118" s="236"/>
      <c r="O118" s="78"/>
      <c r="P118" s="217"/>
      <c r="Q118" s="217"/>
      <c r="R118" s="217"/>
      <c r="S118" s="217"/>
      <c r="T118" s="217"/>
      <c r="U118" s="217"/>
      <c r="V118" s="217"/>
      <c r="W118" s="217"/>
      <c r="X118" s="217"/>
      <c r="Y118" s="217"/>
      <c r="Z118" s="217"/>
      <c r="AA118" s="217"/>
      <c r="AB118" s="217"/>
      <c r="AC118" s="217"/>
      <c r="AD118" s="217"/>
      <c r="AE118" s="217"/>
      <c r="AF118" s="217"/>
      <c r="AG118" s="217"/>
      <c r="AH118" s="217"/>
      <c r="AI118" s="217"/>
      <c r="AJ118" s="217"/>
      <c r="AK118" s="217"/>
      <c r="AL118" s="217"/>
      <c r="AM118" s="217"/>
      <c r="AN118" s="217"/>
    </row>
    <row r="119" spans="1:40" s="219" customFormat="1" ht="13.8" x14ac:dyDescent="0.3">
      <c r="A119" s="12"/>
      <c r="B119" s="12"/>
      <c r="C119" s="189"/>
      <c r="D119" s="218"/>
      <c r="E119" s="127" t="s">
        <v>95</v>
      </c>
      <c r="F119" s="199" t="s">
        <v>9</v>
      </c>
      <c r="G119" s="131" t="s">
        <v>43</v>
      </c>
      <c r="H119" s="128">
        <v>3</v>
      </c>
      <c r="I119" s="220"/>
      <c r="J119" s="220"/>
      <c r="K119" s="38"/>
      <c r="L119" s="38"/>
      <c r="M119" s="11"/>
      <c r="N119" s="236"/>
      <c r="O119" s="78"/>
      <c r="P119" s="217"/>
      <c r="Q119" s="217"/>
      <c r="R119" s="217"/>
      <c r="S119" s="217"/>
      <c r="T119" s="217"/>
      <c r="U119" s="217"/>
      <c r="V119" s="217"/>
      <c r="W119" s="217"/>
      <c r="X119" s="217"/>
      <c r="Y119" s="217"/>
      <c r="Z119" s="217"/>
      <c r="AA119" s="217"/>
      <c r="AB119" s="217"/>
      <c r="AC119" s="217"/>
      <c r="AD119" s="217"/>
      <c r="AE119" s="217"/>
      <c r="AF119" s="217"/>
      <c r="AG119" s="217"/>
      <c r="AH119" s="217"/>
      <c r="AI119" s="217"/>
      <c r="AJ119" s="217"/>
      <c r="AK119" s="217"/>
      <c r="AL119" s="217"/>
      <c r="AM119" s="217"/>
      <c r="AN119" s="217"/>
    </row>
    <row r="120" spans="1:40" s="219" customFormat="1" ht="13.8" x14ac:dyDescent="0.3">
      <c r="A120" s="228"/>
      <c r="B120" s="228"/>
      <c r="C120" s="229"/>
      <c r="D120" s="230"/>
      <c r="E120" s="215"/>
      <c r="F120" s="195"/>
      <c r="G120" s="216"/>
      <c r="H120" s="215"/>
      <c r="I120" s="231"/>
      <c r="J120" s="231"/>
      <c r="K120" s="232"/>
      <c r="L120" s="232"/>
      <c r="M120" s="233"/>
      <c r="N120" s="236"/>
      <c r="O120" s="78"/>
      <c r="P120" s="217"/>
      <c r="Q120" s="217"/>
      <c r="R120" s="217"/>
      <c r="S120" s="217"/>
      <c r="T120" s="217"/>
      <c r="U120" s="217"/>
      <c r="V120" s="217"/>
      <c r="W120" s="217"/>
      <c r="X120" s="217"/>
      <c r="Y120" s="217"/>
      <c r="Z120" s="217"/>
      <c r="AA120" s="217"/>
      <c r="AB120" s="217"/>
      <c r="AC120" s="217"/>
      <c r="AD120" s="217"/>
      <c r="AE120" s="217"/>
      <c r="AF120" s="217"/>
      <c r="AG120" s="217"/>
      <c r="AH120" s="217"/>
      <c r="AI120" s="217"/>
      <c r="AJ120" s="217"/>
      <c r="AK120" s="217"/>
      <c r="AL120" s="217"/>
      <c r="AM120" s="217"/>
      <c r="AN120" s="217"/>
    </row>
    <row r="121" spans="1:40" s="36" customFormat="1" ht="13.8" x14ac:dyDescent="0.3">
      <c r="A121" s="129" t="s">
        <v>109</v>
      </c>
      <c r="B121" s="210" t="s">
        <v>7</v>
      </c>
      <c r="C121" s="186" t="s">
        <v>110</v>
      </c>
      <c r="D121" s="117" t="s">
        <v>48</v>
      </c>
      <c r="E121" s="100"/>
      <c r="F121" s="191"/>
      <c r="G121" s="75"/>
      <c r="H121" s="74"/>
      <c r="I121" s="119">
        <f>SUM(I122:I126)</f>
        <v>12</v>
      </c>
      <c r="J121" s="140">
        <f>I121/2</f>
        <v>6</v>
      </c>
      <c r="K121" s="121">
        <v>44455</v>
      </c>
      <c r="L121" s="121">
        <v>44819</v>
      </c>
      <c r="M121" s="34">
        <v>0.5</v>
      </c>
      <c r="N121" s="7"/>
      <c r="O121" s="78" t="e">
        <f>SUM(P121:AN121)</f>
        <v>#REF!</v>
      </c>
      <c r="P121" s="26" t="e">
        <f>#REF!/24</f>
        <v>#REF!</v>
      </c>
      <c r="Q121" s="26" t="e">
        <f>#REF!/24</f>
        <v>#REF!</v>
      </c>
      <c r="R121" s="26" t="e">
        <f>#REF!/24</f>
        <v>#REF!</v>
      </c>
      <c r="S121" s="26" t="e">
        <f>#REF!/24</f>
        <v>#REF!</v>
      </c>
      <c r="T121" s="26" t="e">
        <f>#REF!/24</f>
        <v>#REF!</v>
      </c>
      <c r="U121" s="26" t="e">
        <f>#REF!/24</f>
        <v>#REF!</v>
      </c>
      <c r="V121" s="26" t="e">
        <f>#REF!/24</f>
        <v>#REF!</v>
      </c>
      <c r="W121" s="26" t="e">
        <f>#REF!/24</f>
        <v>#REF!</v>
      </c>
      <c r="X121" s="26" t="e">
        <f>#REF!/24</f>
        <v>#REF!</v>
      </c>
      <c r="Y121" s="26" t="e">
        <f>#REF!/24</f>
        <v>#REF!</v>
      </c>
      <c r="Z121" s="26" t="e">
        <f>#REF!/24</f>
        <v>#REF!</v>
      </c>
      <c r="AA121" s="26" t="e">
        <f>#REF!/24</f>
        <v>#REF!</v>
      </c>
      <c r="AB121" s="26" t="e">
        <f>#REF!/24</f>
        <v>#REF!</v>
      </c>
      <c r="AC121" s="26" t="e">
        <f>#REF!/24</f>
        <v>#REF!</v>
      </c>
      <c r="AD121" s="26" t="e">
        <f>#REF!/24</f>
        <v>#REF!</v>
      </c>
      <c r="AE121" s="26" t="e">
        <f>#REF!/24</f>
        <v>#REF!</v>
      </c>
      <c r="AF121" s="26" t="e">
        <f>#REF!/24</f>
        <v>#REF!</v>
      </c>
      <c r="AG121" s="26" t="e">
        <f>#REF!/24</f>
        <v>#REF!</v>
      </c>
      <c r="AH121" s="26" t="e">
        <f>#REF!/24</f>
        <v>#REF!</v>
      </c>
      <c r="AI121" s="26" t="e">
        <f>#REF!/24</f>
        <v>#REF!</v>
      </c>
      <c r="AJ121" s="26" t="e">
        <f>#REF!/24</f>
        <v>#REF!</v>
      </c>
      <c r="AK121" s="26" t="e">
        <f>#REF!/24</f>
        <v>#REF!</v>
      </c>
      <c r="AL121" s="26" t="e">
        <f>#REF!/24</f>
        <v>#REF!</v>
      </c>
      <c r="AM121" s="26" t="e">
        <f>#REF!/24</f>
        <v>#REF!</v>
      </c>
      <c r="AN121" s="26" t="e">
        <f>#REF!/24</f>
        <v>#REF!</v>
      </c>
    </row>
    <row r="122" spans="1:40" x14ac:dyDescent="0.25">
      <c r="A122" s="35"/>
      <c r="B122" s="35"/>
      <c r="C122" s="292"/>
      <c r="D122" s="80"/>
      <c r="E122" s="1" t="s">
        <v>142</v>
      </c>
      <c r="F122" s="8" t="s">
        <v>13</v>
      </c>
      <c r="G122" s="86" t="s">
        <v>41</v>
      </c>
      <c r="H122" s="134">
        <v>3</v>
      </c>
      <c r="I122" s="125">
        <f>SUM(H122:H123)</f>
        <v>5</v>
      </c>
      <c r="J122" s="140"/>
      <c r="K122" s="132"/>
      <c r="L122" s="132"/>
      <c r="M122" s="239"/>
      <c r="N122" s="73"/>
      <c r="O122" s="11"/>
      <c r="P122" s="39" t="str">
        <f t="shared" ref="P122:AE125" si="15">IF($F122=P$1,$H122," ")</f>
        <v xml:space="preserve"> </v>
      </c>
      <c r="Q122" s="39" t="str">
        <f t="shared" si="15"/>
        <v xml:space="preserve"> </v>
      </c>
      <c r="R122" s="39" t="str">
        <f t="shared" si="15"/>
        <v xml:space="preserve"> </v>
      </c>
      <c r="S122" s="39" t="str">
        <f t="shared" si="15"/>
        <v xml:space="preserve"> </v>
      </c>
      <c r="T122" s="39" t="str">
        <f t="shared" si="15"/>
        <v xml:space="preserve"> </v>
      </c>
      <c r="U122" s="39" t="str">
        <f t="shared" si="15"/>
        <v xml:space="preserve"> </v>
      </c>
      <c r="V122" s="39" t="str">
        <f t="shared" si="15"/>
        <v xml:space="preserve"> </v>
      </c>
      <c r="W122" s="39" t="str">
        <f t="shared" si="15"/>
        <v xml:space="preserve"> </v>
      </c>
      <c r="X122" s="39" t="str">
        <f t="shared" si="15"/>
        <v xml:space="preserve"> </v>
      </c>
      <c r="Y122" s="39">
        <f t="shared" si="15"/>
        <v>3</v>
      </c>
      <c r="Z122" s="39" t="str">
        <f t="shared" si="15"/>
        <v xml:space="preserve"> </v>
      </c>
      <c r="AA122" s="39" t="str">
        <f t="shared" si="15"/>
        <v xml:space="preserve"> </v>
      </c>
      <c r="AB122" s="39" t="str">
        <f t="shared" si="15"/>
        <v xml:space="preserve"> </v>
      </c>
      <c r="AC122" s="39" t="str">
        <f t="shared" si="15"/>
        <v xml:space="preserve"> </v>
      </c>
      <c r="AD122" s="39" t="str">
        <f t="shared" si="15"/>
        <v xml:space="preserve"> </v>
      </c>
      <c r="AE122" s="39" t="str">
        <f t="shared" si="15"/>
        <v xml:space="preserve"> </v>
      </c>
      <c r="AF122" s="39" t="str">
        <f t="shared" ref="AF122:AN125" si="16">IF($F122=AF$1,$H122," ")</f>
        <v xml:space="preserve"> </v>
      </c>
      <c r="AG122" s="39" t="str">
        <f t="shared" si="16"/>
        <v xml:space="preserve"> </v>
      </c>
      <c r="AH122" s="39" t="str">
        <f t="shared" si="16"/>
        <v xml:space="preserve"> </v>
      </c>
      <c r="AI122" s="39" t="str">
        <f t="shared" si="16"/>
        <v xml:space="preserve"> </v>
      </c>
      <c r="AJ122" s="39" t="str">
        <f t="shared" si="16"/>
        <v xml:space="preserve"> </v>
      </c>
      <c r="AK122" s="39" t="str">
        <f t="shared" si="16"/>
        <v xml:space="preserve"> </v>
      </c>
      <c r="AL122" s="39" t="str">
        <f t="shared" si="16"/>
        <v xml:space="preserve"> </v>
      </c>
      <c r="AM122" s="39" t="str">
        <f t="shared" si="16"/>
        <v xml:space="preserve"> </v>
      </c>
      <c r="AN122" s="39" t="str">
        <f t="shared" si="16"/>
        <v xml:space="preserve"> </v>
      </c>
    </row>
    <row r="123" spans="1:40" x14ac:dyDescent="0.25">
      <c r="A123" s="222"/>
      <c r="B123" s="222"/>
      <c r="C123" s="294" t="s">
        <v>233</v>
      </c>
      <c r="D123" s="80"/>
      <c r="E123" s="1" t="s">
        <v>143</v>
      </c>
      <c r="F123" s="8" t="s">
        <v>13</v>
      </c>
      <c r="G123" s="86" t="s">
        <v>41</v>
      </c>
      <c r="H123" s="134">
        <v>2</v>
      </c>
      <c r="I123" s="125"/>
      <c r="J123" s="140"/>
      <c r="K123" s="167"/>
      <c r="L123" s="167"/>
      <c r="M123" s="211"/>
      <c r="N123" s="236"/>
      <c r="O123" s="11"/>
    </row>
    <row r="124" spans="1:40" x14ac:dyDescent="0.25">
      <c r="A124" s="222"/>
      <c r="B124" s="222"/>
      <c r="C124" s="295" t="s">
        <v>205</v>
      </c>
      <c r="D124" s="80"/>
      <c r="E124" s="255"/>
      <c r="F124" s="271"/>
      <c r="G124" s="257"/>
      <c r="H124" s="271"/>
      <c r="I124" s="125"/>
      <c r="J124" s="140"/>
      <c r="K124" s="167"/>
      <c r="L124" s="167"/>
      <c r="M124" s="211"/>
      <c r="N124" s="236"/>
      <c r="O124" s="11"/>
    </row>
    <row r="125" spans="1:40" x14ac:dyDescent="0.25">
      <c r="A125" s="35"/>
      <c r="B125" s="35"/>
      <c r="C125" s="189"/>
      <c r="D125" s="96"/>
      <c r="E125" s="127" t="s">
        <v>174</v>
      </c>
      <c r="F125" s="128" t="s">
        <v>9</v>
      </c>
      <c r="G125" s="131" t="s">
        <v>46</v>
      </c>
      <c r="H125" s="128">
        <v>3</v>
      </c>
      <c r="I125" s="224">
        <f>SUM(H125:H128)</f>
        <v>7</v>
      </c>
      <c r="J125" s="140"/>
      <c r="K125" s="141"/>
      <c r="L125" s="141"/>
      <c r="M125" s="108"/>
      <c r="N125" s="73"/>
      <c r="O125" s="11"/>
      <c r="P125" s="39" t="str">
        <f t="shared" si="15"/>
        <v xml:space="preserve"> </v>
      </c>
      <c r="Q125" s="39" t="str">
        <f t="shared" si="15"/>
        <v xml:space="preserve"> </v>
      </c>
      <c r="R125" s="39">
        <f t="shared" si="15"/>
        <v>3</v>
      </c>
      <c r="S125" s="39" t="str">
        <f t="shared" si="15"/>
        <v xml:space="preserve"> </v>
      </c>
      <c r="T125" s="39" t="str">
        <f t="shared" si="15"/>
        <v xml:space="preserve"> </v>
      </c>
      <c r="U125" s="39" t="str">
        <f t="shared" si="15"/>
        <v xml:space="preserve"> </v>
      </c>
      <c r="V125" s="39" t="str">
        <f t="shared" si="15"/>
        <v xml:space="preserve"> </v>
      </c>
      <c r="W125" s="39" t="str">
        <f t="shared" si="15"/>
        <v xml:space="preserve"> </v>
      </c>
      <c r="X125" s="39" t="str">
        <f t="shared" si="15"/>
        <v xml:space="preserve"> </v>
      </c>
      <c r="Y125" s="39" t="str">
        <f t="shared" si="15"/>
        <v xml:space="preserve"> </v>
      </c>
      <c r="Z125" s="39" t="str">
        <f t="shared" si="15"/>
        <v xml:space="preserve"> </v>
      </c>
      <c r="AA125" s="39" t="str">
        <f t="shared" si="15"/>
        <v xml:space="preserve"> </v>
      </c>
      <c r="AB125" s="39" t="str">
        <f t="shared" si="15"/>
        <v xml:space="preserve"> </v>
      </c>
      <c r="AC125" s="39" t="str">
        <f t="shared" si="15"/>
        <v xml:space="preserve"> </v>
      </c>
      <c r="AD125" s="39" t="str">
        <f t="shared" si="15"/>
        <v xml:space="preserve"> </v>
      </c>
      <c r="AE125" s="39" t="str">
        <f t="shared" si="15"/>
        <v xml:space="preserve"> </v>
      </c>
      <c r="AF125" s="39" t="str">
        <f t="shared" si="16"/>
        <v xml:space="preserve"> </v>
      </c>
      <c r="AG125" s="39" t="str">
        <f t="shared" si="16"/>
        <v xml:space="preserve"> </v>
      </c>
      <c r="AH125" s="39" t="str">
        <f t="shared" si="16"/>
        <v xml:space="preserve"> </v>
      </c>
      <c r="AI125" s="39" t="str">
        <f t="shared" si="16"/>
        <v xml:space="preserve"> </v>
      </c>
      <c r="AJ125" s="39" t="str">
        <f t="shared" si="16"/>
        <v xml:space="preserve"> </v>
      </c>
      <c r="AK125" s="39" t="str">
        <f t="shared" si="16"/>
        <v xml:space="preserve"> </v>
      </c>
      <c r="AL125" s="39" t="str">
        <f t="shared" si="16"/>
        <v xml:space="preserve"> </v>
      </c>
      <c r="AM125" s="39" t="str">
        <f t="shared" si="16"/>
        <v xml:space="preserve"> </v>
      </c>
      <c r="AN125" s="39" t="str">
        <f t="shared" si="16"/>
        <v xml:space="preserve"> </v>
      </c>
    </row>
    <row r="126" spans="1:40" x14ac:dyDescent="0.25">
      <c r="A126" s="35"/>
      <c r="B126" s="35"/>
      <c r="C126" s="291"/>
      <c r="D126" s="96"/>
      <c r="E126" s="127" t="s">
        <v>175</v>
      </c>
      <c r="F126" s="128" t="s">
        <v>9</v>
      </c>
      <c r="G126" s="131" t="s">
        <v>46</v>
      </c>
      <c r="H126" s="128">
        <v>3</v>
      </c>
      <c r="I126" s="224"/>
      <c r="J126" s="140"/>
      <c r="K126" s="141"/>
      <c r="L126" s="141"/>
      <c r="M126" s="108"/>
      <c r="N126" s="73"/>
      <c r="O126" s="11"/>
    </row>
    <row r="127" spans="1:40" x14ac:dyDescent="0.25">
      <c r="A127" s="222"/>
      <c r="B127" s="222"/>
      <c r="C127" s="291"/>
      <c r="D127" s="96"/>
      <c r="E127" s="1" t="s">
        <v>187</v>
      </c>
      <c r="F127" s="192" t="s">
        <v>9</v>
      </c>
      <c r="G127" s="55" t="s">
        <v>46</v>
      </c>
      <c r="H127" s="134">
        <v>0.5</v>
      </c>
      <c r="I127" s="224"/>
      <c r="J127" s="140"/>
      <c r="K127" s="141"/>
      <c r="L127" s="141"/>
      <c r="M127" s="108"/>
      <c r="N127" s="236"/>
      <c r="O127" s="11"/>
    </row>
    <row r="128" spans="1:40" x14ac:dyDescent="0.25">
      <c r="A128" s="222"/>
      <c r="B128" s="222"/>
      <c r="C128" s="290"/>
      <c r="D128" s="96"/>
      <c r="E128" s="1" t="s">
        <v>188</v>
      </c>
      <c r="F128" s="192" t="s">
        <v>9</v>
      </c>
      <c r="G128" s="55" t="s">
        <v>46</v>
      </c>
      <c r="H128" s="134">
        <v>0.5</v>
      </c>
      <c r="I128" s="224"/>
      <c r="J128" s="140"/>
      <c r="K128" s="141"/>
      <c r="L128" s="141"/>
      <c r="M128" s="108"/>
      <c r="N128" s="236"/>
      <c r="O128" s="11"/>
    </row>
    <row r="129" spans="1:40" s="31" customFormat="1" ht="13.8" x14ac:dyDescent="0.3">
      <c r="A129" s="48"/>
      <c r="B129" s="48"/>
      <c r="C129" s="49"/>
      <c r="D129" s="50"/>
      <c r="E129" s="4"/>
      <c r="F129" s="195"/>
      <c r="G129" s="5"/>
      <c r="H129" s="4"/>
      <c r="I129" s="51"/>
      <c r="J129" s="51"/>
      <c r="K129" s="52"/>
      <c r="L129" s="52"/>
      <c r="M129" s="53"/>
      <c r="N129" s="73"/>
      <c r="O129" s="78" t="e">
        <f>SUM(P129:AN129)</f>
        <v>#REF!</v>
      </c>
      <c r="P129" s="27" t="e">
        <f>SUM(#REF!)</f>
        <v>#REF!</v>
      </c>
      <c r="Q129" s="27" t="e">
        <f>SUM(#REF!)</f>
        <v>#REF!</v>
      </c>
      <c r="R129" s="27" t="e">
        <f>SUM(#REF!)</f>
        <v>#REF!</v>
      </c>
      <c r="S129" s="27" t="e">
        <f>SUM(#REF!)</f>
        <v>#REF!</v>
      </c>
      <c r="T129" s="27" t="e">
        <f>SUM(#REF!)</f>
        <v>#REF!</v>
      </c>
      <c r="U129" s="27" t="e">
        <f>SUM(#REF!)</f>
        <v>#REF!</v>
      </c>
      <c r="V129" s="27" t="e">
        <f>SUM(#REF!)</f>
        <v>#REF!</v>
      </c>
      <c r="W129" s="27" t="e">
        <f>SUM(#REF!)</f>
        <v>#REF!</v>
      </c>
      <c r="X129" s="27" t="e">
        <f>SUM(#REF!)</f>
        <v>#REF!</v>
      </c>
      <c r="Y129" s="27" t="e">
        <f>SUM(#REF!)</f>
        <v>#REF!</v>
      </c>
      <c r="Z129" s="27" t="e">
        <f>SUM(#REF!)</f>
        <v>#REF!</v>
      </c>
      <c r="AA129" s="27" t="e">
        <f>SUM(#REF!)</f>
        <v>#REF!</v>
      </c>
      <c r="AB129" s="27" t="e">
        <f>SUM(#REF!)</f>
        <v>#REF!</v>
      </c>
      <c r="AC129" s="27" t="e">
        <f>SUM(#REF!)</f>
        <v>#REF!</v>
      </c>
      <c r="AD129" s="27" t="e">
        <f>SUM(#REF!)</f>
        <v>#REF!</v>
      </c>
      <c r="AE129" s="27" t="e">
        <f>SUM(#REF!)</f>
        <v>#REF!</v>
      </c>
      <c r="AF129" s="27" t="e">
        <f>SUM(#REF!)</f>
        <v>#REF!</v>
      </c>
      <c r="AG129" s="27" t="e">
        <f>SUM(#REF!)</f>
        <v>#REF!</v>
      </c>
      <c r="AH129" s="27" t="e">
        <f>SUM(#REF!)</f>
        <v>#REF!</v>
      </c>
      <c r="AI129" s="27" t="e">
        <f>SUM(#REF!)</f>
        <v>#REF!</v>
      </c>
      <c r="AJ129" s="27" t="e">
        <f>SUM(#REF!)</f>
        <v>#REF!</v>
      </c>
      <c r="AK129" s="27" t="e">
        <f>SUM(#REF!)</f>
        <v>#REF!</v>
      </c>
      <c r="AL129" s="27" t="e">
        <f>SUM(#REF!)</f>
        <v>#REF!</v>
      </c>
      <c r="AM129" s="27" t="e">
        <f>SUM(#REF!)</f>
        <v>#REF!</v>
      </c>
      <c r="AN129" s="27" t="e">
        <f>SUM(#REF!)</f>
        <v>#REF!</v>
      </c>
    </row>
    <row r="130" spans="1:40" s="219" customFormat="1" ht="13.8" x14ac:dyDescent="0.3">
      <c r="A130" s="129" t="s">
        <v>471</v>
      </c>
      <c r="B130" s="115" t="s">
        <v>44</v>
      </c>
      <c r="C130" s="186" t="s">
        <v>454</v>
      </c>
      <c r="D130" s="117" t="s">
        <v>48</v>
      </c>
      <c r="E130" s="437"/>
      <c r="F130" s="438"/>
      <c r="G130" s="439"/>
      <c r="H130" s="437"/>
      <c r="I130" s="32">
        <f>SUM(H131:H135)</f>
        <v>16</v>
      </c>
      <c r="J130" s="220">
        <f>I130/2</f>
        <v>8</v>
      </c>
      <c r="K130" s="121">
        <v>44620</v>
      </c>
      <c r="L130" s="121">
        <v>44819</v>
      </c>
      <c r="M130" s="89">
        <v>0.59</v>
      </c>
      <c r="N130" s="236"/>
      <c r="O130" s="78"/>
      <c r="P130" s="217"/>
      <c r="Q130" s="217"/>
      <c r="R130" s="217"/>
      <c r="S130" s="217"/>
      <c r="T130" s="217"/>
      <c r="U130" s="217"/>
      <c r="V130" s="217"/>
      <c r="W130" s="217"/>
      <c r="X130" s="217"/>
      <c r="Y130" s="217"/>
      <c r="Z130" s="217"/>
      <c r="AA130" s="217"/>
      <c r="AB130" s="217"/>
      <c r="AC130" s="217"/>
      <c r="AD130" s="217"/>
      <c r="AE130" s="217"/>
      <c r="AF130" s="217"/>
      <c r="AG130" s="217"/>
      <c r="AH130" s="217"/>
      <c r="AI130" s="217"/>
      <c r="AJ130" s="217"/>
      <c r="AK130" s="217"/>
      <c r="AL130" s="217"/>
      <c r="AM130" s="217"/>
      <c r="AN130" s="217"/>
    </row>
    <row r="131" spans="1:40" s="219" customFormat="1" ht="13.8" x14ac:dyDescent="0.3">
      <c r="A131" s="222"/>
      <c r="B131" s="222"/>
      <c r="C131" s="528" t="s">
        <v>492</v>
      </c>
      <c r="D131" s="218"/>
      <c r="E131" s="206" t="s">
        <v>172</v>
      </c>
      <c r="F131" s="205" t="s">
        <v>12</v>
      </c>
      <c r="G131" s="207" t="s">
        <v>41</v>
      </c>
      <c r="H131" s="208">
        <v>4</v>
      </c>
      <c r="I131" s="220"/>
      <c r="J131" s="220"/>
      <c r="K131" s="38"/>
      <c r="L131" s="38"/>
      <c r="M131" s="11"/>
      <c r="N131" s="236"/>
      <c r="O131" s="78"/>
      <c r="P131" s="217"/>
      <c r="Q131" s="217"/>
      <c r="R131" s="217"/>
      <c r="S131" s="217"/>
      <c r="T131" s="217"/>
      <c r="U131" s="217"/>
      <c r="V131" s="217"/>
      <c r="W131" s="217"/>
      <c r="X131" s="217"/>
      <c r="Y131" s="217"/>
      <c r="Z131" s="217"/>
      <c r="AA131" s="217"/>
      <c r="AB131" s="217"/>
      <c r="AC131" s="217"/>
      <c r="AD131" s="217"/>
      <c r="AE131" s="217"/>
      <c r="AF131" s="217"/>
      <c r="AG131" s="217"/>
      <c r="AH131" s="217"/>
      <c r="AI131" s="217"/>
      <c r="AJ131" s="217"/>
      <c r="AK131" s="217"/>
      <c r="AL131" s="217"/>
      <c r="AM131" s="217"/>
      <c r="AN131" s="217"/>
    </row>
    <row r="132" spans="1:40" s="219" customFormat="1" ht="13.8" x14ac:dyDescent="0.3">
      <c r="A132" s="222"/>
      <c r="B132" s="222"/>
      <c r="C132" s="464" t="s">
        <v>465</v>
      </c>
      <c r="D132" s="218"/>
      <c r="E132" s="206" t="s">
        <v>185</v>
      </c>
      <c r="F132" s="205" t="s">
        <v>12</v>
      </c>
      <c r="G132" s="207" t="s">
        <v>41</v>
      </c>
      <c r="H132" s="208">
        <v>4</v>
      </c>
      <c r="I132" s="220"/>
      <c r="J132" s="220"/>
      <c r="K132" s="38"/>
      <c r="L132" s="38"/>
      <c r="M132" s="11"/>
      <c r="N132" s="236"/>
      <c r="O132" s="78"/>
      <c r="P132" s="217"/>
      <c r="Q132" s="217"/>
      <c r="R132" s="217"/>
      <c r="S132" s="217"/>
      <c r="T132" s="217"/>
      <c r="U132" s="217"/>
      <c r="V132" s="217"/>
      <c r="W132" s="217"/>
      <c r="X132" s="217"/>
      <c r="Y132" s="217"/>
      <c r="Z132" s="217"/>
      <c r="AA132" s="217"/>
      <c r="AB132" s="217"/>
      <c r="AC132" s="217"/>
      <c r="AD132" s="217"/>
      <c r="AE132" s="217"/>
      <c r="AF132" s="217"/>
      <c r="AG132" s="217"/>
      <c r="AH132" s="217"/>
      <c r="AI132" s="217"/>
      <c r="AJ132" s="217"/>
      <c r="AK132" s="217"/>
      <c r="AL132" s="217"/>
      <c r="AM132" s="217"/>
      <c r="AN132" s="217"/>
    </row>
    <row r="133" spans="1:40" s="219" customFormat="1" ht="13.8" x14ac:dyDescent="0.3">
      <c r="A133" s="222"/>
      <c r="B133" s="222"/>
      <c r="C133" s="464" t="s">
        <v>478</v>
      </c>
      <c r="D133" s="218"/>
      <c r="E133" s="80" t="s">
        <v>195</v>
      </c>
      <c r="F133" s="205" t="s">
        <v>158</v>
      </c>
      <c r="G133" s="182" t="s">
        <v>40</v>
      </c>
      <c r="H133" s="81">
        <v>4</v>
      </c>
      <c r="I133" s="220"/>
      <c r="J133" s="220"/>
      <c r="K133" s="38"/>
      <c r="L133" s="38"/>
      <c r="M133" s="11"/>
      <c r="N133" s="236"/>
      <c r="O133" s="78"/>
      <c r="P133" s="217"/>
      <c r="Q133" s="217"/>
      <c r="R133" s="217"/>
      <c r="S133" s="217"/>
      <c r="T133" s="217"/>
      <c r="U133" s="217"/>
      <c r="V133" s="217"/>
      <c r="W133" s="217"/>
      <c r="X133" s="217"/>
      <c r="Y133" s="217"/>
      <c r="Z133" s="217"/>
      <c r="AA133" s="217"/>
      <c r="AB133" s="217"/>
      <c r="AC133" s="217"/>
      <c r="AD133" s="217"/>
      <c r="AE133" s="217"/>
      <c r="AF133" s="217"/>
      <c r="AG133" s="217"/>
      <c r="AH133" s="217"/>
      <c r="AI133" s="217"/>
      <c r="AJ133" s="217"/>
      <c r="AK133" s="217"/>
      <c r="AL133" s="217"/>
      <c r="AM133" s="217"/>
      <c r="AN133" s="217"/>
    </row>
    <row r="134" spans="1:40" s="219" customFormat="1" ht="13.8" x14ac:dyDescent="0.3">
      <c r="A134" s="222"/>
      <c r="B134" s="222"/>
      <c r="C134" s="29"/>
      <c r="D134" s="218"/>
      <c r="E134" s="428"/>
      <c r="F134" s="429"/>
      <c r="G134" s="286"/>
      <c r="H134" s="430"/>
      <c r="I134" s="220"/>
      <c r="J134" s="220"/>
      <c r="K134" s="38"/>
      <c r="L134" s="38"/>
      <c r="M134" s="11"/>
      <c r="N134" s="236"/>
      <c r="O134" s="78"/>
      <c r="P134" s="217"/>
      <c r="Q134" s="217"/>
      <c r="R134" s="217"/>
      <c r="S134" s="217"/>
      <c r="T134" s="217"/>
      <c r="U134" s="217"/>
      <c r="V134" s="217"/>
      <c r="W134" s="217"/>
      <c r="X134" s="217"/>
      <c r="Y134" s="217"/>
      <c r="Z134" s="217"/>
      <c r="AA134" s="217"/>
      <c r="AB134" s="217"/>
      <c r="AC134" s="217"/>
      <c r="AD134" s="217"/>
      <c r="AE134" s="217"/>
      <c r="AF134" s="217"/>
      <c r="AG134" s="217"/>
      <c r="AH134" s="217"/>
      <c r="AI134" s="217"/>
      <c r="AJ134" s="217"/>
      <c r="AK134" s="217"/>
      <c r="AL134" s="217"/>
      <c r="AM134" s="217"/>
      <c r="AN134" s="217"/>
    </row>
    <row r="135" spans="1:40" s="219" customFormat="1" ht="13.8" x14ac:dyDescent="0.3">
      <c r="A135" s="222"/>
      <c r="B135" s="222"/>
      <c r="C135" s="29"/>
      <c r="D135" s="218"/>
      <c r="E135" s="85" t="s">
        <v>196</v>
      </c>
      <c r="F135" s="293" t="s">
        <v>186</v>
      </c>
      <c r="G135" s="55" t="s">
        <v>42</v>
      </c>
      <c r="H135" s="226">
        <v>4</v>
      </c>
      <c r="I135" s="220"/>
      <c r="J135" s="220"/>
      <c r="K135" s="38"/>
      <c r="L135" s="38"/>
      <c r="M135" s="11"/>
      <c r="N135" s="236"/>
      <c r="O135" s="78"/>
      <c r="P135" s="217"/>
      <c r="Q135" s="217"/>
      <c r="R135" s="217"/>
      <c r="S135" s="217"/>
      <c r="T135" s="217"/>
      <c r="U135" s="217"/>
      <c r="V135" s="217"/>
      <c r="W135" s="217"/>
      <c r="X135" s="217"/>
      <c r="Y135" s="217"/>
      <c r="Z135" s="217"/>
      <c r="AA135" s="217"/>
      <c r="AB135" s="217"/>
      <c r="AC135" s="217"/>
      <c r="AD135" s="217"/>
      <c r="AE135" s="217"/>
      <c r="AF135" s="217"/>
      <c r="AG135" s="217"/>
      <c r="AH135" s="217"/>
      <c r="AI135" s="217"/>
      <c r="AJ135" s="217"/>
      <c r="AK135" s="217"/>
      <c r="AL135" s="217"/>
      <c r="AM135" s="217"/>
      <c r="AN135" s="217"/>
    </row>
    <row r="136" spans="1:40" s="219" customFormat="1" ht="13.8" x14ac:dyDescent="0.3">
      <c r="A136" s="228"/>
      <c r="B136" s="228"/>
      <c r="C136" s="229"/>
      <c r="D136" s="230"/>
      <c r="E136" s="215"/>
      <c r="F136" s="195"/>
      <c r="G136" s="216"/>
      <c r="H136" s="215"/>
      <c r="I136" s="231"/>
      <c r="J136" s="231"/>
      <c r="K136" s="232"/>
      <c r="L136" s="232"/>
      <c r="M136" s="233"/>
      <c r="N136" s="236"/>
      <c r="O136" s="78" t="e">
        <f>SUM(P136:AN136)</f>
        <v>#REF!</v>
      </c>
      <c r="P136" s="217" t="e">
        <f>SUM(#REF!)</f>
        <v>#REF!</v>
      </c>
      <c r="Q136" s="217" t="e">
        <f>SUM(#REF!)</f>
        <v>#REF!</v>
      </c>
      <c r="R136" s="217" t="e">
        <f>SUM(#REF!)</f>
        <v>#REF!</v>
      </c>
      <c r="S136" s="217" t="e">
        <f>SUM(#REF!)</f>
        <v>#REF!</v>
      </c>
      <c r="T136" s="217" t="e">
        <f>SUM(#REF!)</f>
        <v>#REF!</v>
      </c>
      <c r="U136" s="217" t="e">
        <f>SUM(#REF!)</f>
        <v>#REF!</v>
      </c>
      <c r="V136" s="217" t="e">
        <f>SUM(#REF!)</f>
        <v>#REF!</v>
      </c>
      <c r="W136" s="217" t="e">
        <f>SUM(#REF!)</f>
        <v>#REF!</v>
      </c>
      <c r="X136" s="217" t="e">
        <f>SUM(#REF!)</f>
        <v>#REF!</v>
      </c>
      <c r="Y136" s="217" t="e">
        <f>SUM(#REF!)</f>
        <v>#REF!</v>
      </c>
      <c r="Z136" s="217" t="e">
        <f>SUM(#REF!)</f>
        <v>#REF!</v>
      </c>
      <c r="AA136" s="217" t="e">
        <f>SUM(#REF!)</f>
        <v>#REF!</v>
      </c>
      <c r="AB136" s="217" t="e">
        <f>SUM(#REF!)</f>
        <v>#REF!</v>
      </c>
      <c r="AC136" s="217" t="e">
        <f>SUM(#REF!)</f>
        <v>#REF!</v>
      </c>
      <c r="AD136" s="217" t="e">
        <f>SUM(#REF!)</f>
        <v>#REF!</v>
      </c>
      <c r="AE136" s="217" t="e">
        <f>SUM(#REF!)</f>
        <v>#REF!</v>
      </c>
      <c r="AF136" s="217" t="e">
        <f>SUM(#REF!)</f>
        <v>#REF!</v>
      </c>
      <c r="AG136" s="217" t="e">
        <f>SUM(#REF!)</f>
        <v>#REF!</v>
      </c>
      <c r="AH136" s="217" t="e">
        <f>SUM(#REF!)</f>
        <v>#REF!</v>
      </c>
      <c r="AI136" s="217" t="e">
        <f>SUM(#REF!)</f>
        <v>#REF!</v>
      </c>
      <c r="AJ136" s="217" t="e">
        <f>SUM(#REF!)</f>
        <v>#REF!</v>
      </c>
      <c r="AK136" s="217" t="e">
        <f>SUM(#REF!)</f>
        <v>#REF!</v>
      </c>
      <c r="AL136" s="217" t="e">
        <f>SUM(#REF!)</f>
        <v>#REF!</v>
      </c>
      <c r="AM136" s="217" t="e">
        <f>SUM(#REF!)</f>
        <v>#REF!</v>
      </c>
      <c r="AN136" s="217" t="e">
        <f>SUM(#REF!)</f>
        <v>#REF!</v>
      </c>
    </row>
    <row r="137" spans="1:40" x14ac:dyDescent="0.25">
      <c r="A137" s="237" t="s">
        <v>212</v>
      </c>
      <c r="B137" s="115" t="s">
        <v>44</v>
      </c>
      <c r="C137" s="166" t="s">
        <v>114</v>
      </c>
      <c r="D137" s="96" t="s">
        <v>48</v>
      </c>
      <c r="E137" s="1"/>
      <c r="F137" s="192"/>
      <c r="G137" s="55"/>
      <c r="H137" s="134"/>
      <c r="I137" s="145">
        <f>SUM(I138:I141)</f>
        <v>10</v>
      </c>
      <c r="J137" s="130">
        <f>I137/2</f>
        <v>5</v>
      </c>
      <c r="K137" s="121">
        <v>44620</v>
      </c>
      <c r="L137" s="121">
        <v>44819</v>
      </c>
      <c r="M137" s="221">
        <v>0.5</v>
      </c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2"/>
    </row>
    <row r="138" spans="1:40" x14ac:dyDescent="0.25">
      <c r="A138" s="12"/>
      <c r="B138" s="12"/>
      <c r="C138" s="528" t="s">
        <v>492</v>
      </c>
      <c r="D138" s="96"/>
      <c r="E138" s="123" t="s">
        <v>99</v>
      </c>
      <c r="F138" s="193" t="s">
        <v>9</v>
      </c>
      <c r="G138" s="137" t="s">
        <v>41</v>
      </c>
      <c r="H138" s="124">
        <v>2</v>
      </c>
      <c r="I138" s="107">
        <f>SUM(H138:H139)</f>
        <v>4</v>
      </c>
      <c r="J138" s="220"/>
      <c r="K138" s="132"/>
      <c r="L138" s="132"/>
      <c r="M138" s="239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2"/>
    </row>
    <row r="139" spans="1:40" x14ac:dyDescent="0.25">
      <c r="A139" s="12"/>
      <c r="B139" s="12"/>
      <c r="C139" s="294" t="s">
        <v>233</v>
      </c>
      <c r="D139" s="96"/>
      <c r="E139" s="123" t="s">
        <v>100</v>
      </c>
      <c r="F139" s="193" t="s">
        <v>9</v>
      </c>
      <c r="G139" s="137" t="s">
        <v>41</v>
      </c>
      <c r="H139" s="124">
        <v>2</v>
      </c>
      <c r="I139" s="107"/>
      <c r="J139" s="220"/>
      <c r="K139" s="132"/>
      <c r="L139" s="132"/>
      <c r="M139" s="239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2"/>
      <c r="AG139" s="12"/>
      <c r="AH139" s="12"/>
      <c r="AI139" s="12"/>
      <c r="AJ139" s="12"/>
      <c r="AK139" s="12"/>
      <c r="AL139" s="12"/>
      <c r="AM139" s="12"/>
      <c r="AN139" s="12"/>
    </row>
    <row r="140" spans="1:40" x14ac:dyDescent="0.25">
      <c r="A140" s="12"/>
      <c r="B140" s="12"/>
      <c r="C140" s="295" t="s">
        <v>215</v>
      </c>
      <c r="D140" s="96"/>
      <c r="E140" s="270"/>
      <c r="F140" s="264"/>
      <c r="G140" s="272"/>
      <c r="H140" s="269"/>
      <c r="I140" s="107"/>
      <c r="J140" s="220"/>
      <c r="K140" s="238"/>
      <c r="L140" s="238"/>
      <c r="M140" s="239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2"/>
      <c r="AG140" s="12"/>
      <c r="AH140" s="12"/>
      <c r="AI140" s="12"/>
      <c r="AJ140" s="12"/>
      <c r="AK140" s="12"/>
      <c r="AL140" s="12"/>
      <c r="AM140" s="12"/>
      <c r="AN140" s="12"/>
    </row>
    <row r="141" spans="1:40" x14ac:dyDescent="0.25">
      <c r="A141" s="80"/>
      <c r="B141" s="80"/>
      <c r="C141" s="458" t="s">
        <v>468</v>
      </c>
      <c r="D141" s="96"/>
      <c r="E141" s="100" t="s">
        <v>156</v>
      </c>
      <c r="F141" s="199" t="s">
        <v>9</v>
      </c>
      <c r="G141" s="131" t="s">
        <v>42</v>
      </c>
      <c r="H141" s="128">
        <v>3</v>
      </c>
      <c r="I141" s="107">
        <f>SUM(H141+H142)</f>
        <v>6</v>
      </c>
      <c r="J141" s="220"/>
      <c r="K141" s="238"/>
      <c r="L141" s="238"/>
      <c r="M141" s="239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2"/>
    </row>
    <row r="142" spans="1:40" x14ac:dyDescent="0.25">
      <c r="A142" s="80"/>
      <c r="B142" s="80"/>
      <c r="C142" s="291"/>
      <c r="D142" s="96"/>
      <c r="E142" s="85" t="s">
        <v>115</v>
      </c>
      <c r="F142" s="199" t="s">
        <v>9</v>
      </c>
      <c r="G142" s="131" t="s">
        <v>42</v>
      </c>
      <c r="H142" s="128">
        <v>3</v>
      </c>
      <c r="I142" s="107"/>
      <c r="J142" s="220"/>
      <c r="K142" s="238"/>
      <c r="L142" s="238"/>
      <c r="M142" s="239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2"/>
      <c r="AG142" s="12"/>
      <c r="AH142" s="12"/>
      <c r="AI142" s="12"/>
      <c r="AJ142" s="12"/>
      <c r="AK142" s="12"/>
      <c r="AL142" s="12"/>
      <c r="AM142" s="12"/>
      <c r="AN142" s="12"/>
    </row>
    <row r="143" spans="1:40" x14ac:dyDescent="0.25">
      <c r="A143" s="180"/>
      <c r="B143" s="250"/>
      <c r="C143" s="229"/>
      <c r="D143" s="230"/>
      <c r="E143" s="215"/>
      <c r="F143" s="195"/>
      <c r="G143" s="216"/>
      <c r="H143" s="215"/>
      <c r="I143" s="231"/>
      <c r="J143" s="231"/>
      <c r="K143" s="232"/>
      <c r="L143" s="232"/>
      <c r="M143" s="233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</row>
    <row r="144" spans="1:40" x14ac:dyDescent="0.25">
      <c r="A144" s="237" t="s">
        <v>116</v>
      </c>
      <c r="B144" s="237" t="s">
        <v>44</v>
      </c>
      <c r="C144" s="188" t="s">
        <v>117</v>
      </c>
      <c r="D144" s="96" t="s">
        <v>48</v>
      </c>
      <c r="E144" s="151"/>
      <c r="F144" s="202"/>
      <c r="G144" s="92"/>
      <c r="H144" s="93"/>
      <c r="I144" s="145">
        <f>SUM(I145:I151)</f>
        <v>16</v>
      </c>
      <c r="J144" s="130">
        <f>I144/2</f>
        <v>8</v>
      </c>
      <c r="K144" s="121">
        <v>44455</v>
      </c>
      <c r="L144" s="121">
        <v>44819</v>
      </c>
      <c r="M144" s="221">
        <v>0.59</v>
      </c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</row>
    <row r="145" spans="1:40" x14ac:dyDescent="0.25">
      <c r="C145" s="179"/>
      <c r="D145" s="218"/>
      <c r="E145" s="1" t="s">
        <v>118</v>
      </c>
      <c r="F145" s="192" t="s">
        <v>9</v>
      </c>
      <c r="G145" s="55" t="s">
        <v>45</v>
      </c>
      <c r="H145" s="134">
        <v>3</v>
      </c>
      <c r="I145" s="224">
        <f>SUM(H145:H146)</f>
        <v>6</v>
      </c>
      <c r="K145" s="132"/>
      <c r="L145" s="132"/>
      <c r="M145" s="239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2"/>
    </row>
    <row r="146" spans="1:40" x14ac:dyDescent="0.25">
      <c r="A146" s="12"/>
      <c r="B146" s="12"/>
      <c r="C146" s="294" t="s">
        <v>233</v>
      </c>
      <c r="D146" s="96"/>
      <c r="E146" s="1" t="s">
        <v>119</v>
      </c>
      <c r="F146" s="192" t="s">
        <v>9</v>
      </c>
      <c r="G146" s="55" t="s">
        <v>45</v>
      </c>
      <c r="H146" s="134">
        <v>3</v>
      </c>
      <c r="I146" s="107"/>
      <c r="J146" s="220"/>
      <c r="K146" s="103"/>
      <c r="L146" s="103"/>
      <c r="M146" s="94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2"/>
    </row>
    <row r="147" spans="1:40" x14ac:dyDescent="0.25">
      <c r="A147" s="12"/>
      <c r="B147" s="12"/>
      <c r="C147" s="295" t="s">
        <v>206</v>
      </c>
      <c r="D147" s="96"/>
      <c r="E147" s="255"/>
      <c r="F147" s="264"/>
      <c r="G147" s="272"/>
      <c r="H147" s="273"/>
      <c r="I147" s="107"/>
      <c r="J147" s="220"/>
      <c r="K147" s="103"/>
      <c r="L147" s="103"/>
      <c r="M147" s="94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2"/>
    </row>
    <row r="148" spans="1:40" x14ac:dyDescent="0.25">
      <c r="A148" s="12"/>
      <c r="B148" s="12"/>
      <c r="C148" s="225"/>
      <c r="D148" s="96"/>
      <c r="E148" s="1" t="s">
        <v>120</v>
      </c>
      <c r="F148" s="192" t="s">
        <v>9</v>
      </c>
      <c r="G148" s="55" t="s">
        <v>43</v>
      </c>
      <c r="H148" s="134">
        <v>4</v>
      </c>
      <c r="I148" s="107">
        <f>SUM(H148:H151)</f>
        <v>10</v>
      </c>
      <c r="J148" s="220"/>
      <c r="K148" s="103"/>
      <c r="L148" s="103"/>
      <c r="M148" s="94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2"/>
    </row>
    <row r="149" spans="1:40" x14ac:dyDescent="0.25">
      <c r="A149" s="12"/>
      <c r="B149" s="12"/>
      <c r="C149" s="291"/>
      <c r="D149" s="96"/>
      <c r="E149" s="1" t="s">
        <v>121</v>
      </c>
      <c r="F149" s="192" t="s">
        <v>9</v>
      </c>
      <c r="G149" s="55" t="s">
        <v>43</v>
      </c>
      <c r="H149" s="134">
        <v>4</v>
      </c>
      <c r="I149" s="107"/>
      <c r="J149" s="220"/>
      <c r="K149" s="103"/>
      <c r="L149" s="103"/>
      <c r="M149" s="94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2"/>
    </row>
    <row r="150" spans="1:40" x14ac:dyDescent="0.25">
      <c r="A150" s="12"/>
      <c r="B150" s="12"/>
      <c r="C150" s="95"/>
      <c r="D150" s="96"/>
      <c r="E150" s="1" t="s">
        <v>187</v>
      </c>
      <c r="F150" s="192" t="s">
        <v>9</v>
      </c>
      <c r="G150" s="55" t="s">
        <v>46</v>
      </c>
      <c r="H150" s="134">
        <v>1</v>
      </c>
      <c r="I150" s="107"/>
      <c r="J150" s="220"/>
      <c r="K150" s="103"/>
      <c r="L150" s="103"/>
      <c r="M150" s="94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2"/>
    </row>
    <row r="151" spans="1:40" x14ac:dyDescent="0.25">
      <c r="A151" s="12"/>
      <c r="B151" s="12"/>
      <c r="C151" s="95"/>
      <c r="D151" s="96"/>
      <c r="E151" s="1" t="s">
        <v>188</v>
      </c>
      <c r="F151" s="192" t="s">
        <v>9</v>
      </c>
      <c r="G151" s="55" t="s">
        <v>46</v>
      </c>
      <c r="H151" s="134">
        <v>1</v>
      </c>
      <c r="I151" s="107"/>
      <c r="J151" s="220"/>
      <c r="K151" s="103"/>
      <c r="L151" s="103"/>
      <c r="M151" s="94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2"/>
    </row>
    <row r="152" spans="1:40" x14ac:dyDescent="0.25">
      <c r="A152" s="180"/>
      <c r="B152" s="250"/>
      <c r="C152" s="229"/>
      <c r="D152" s="230"/>
      <c r="E152" s="215"/>
      <c r="F152" s="195"/>
      <c r="G152" s="216"/>
      <c r="H152" s="215"/>
      <c r="I152" s="231"/>
      <c r="J152" s="231"/>
      <c r="K152" s="232"/>
      <c r="L152" s="232"/>
      <c r="M152" s="233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2"/>
      <c r="AG152" s="12"/>
      <c r="AH152" s="12"/>
      <c r="AI152" s="12"/>
      <c r="AJ152" s="12"/>
      <c r="AK152" s="12"/>
      <c r="AL152" s="12"/>
      <c r="AM152" s="12"/>
      <c r="AN152" s="12"/>
    </row>
    <row r="153" spans="1:40" x14ac:dyDescent="0.25">
      <c r="A153" s="237" t="s">
        <v>406</v>
      </c>
      <c r="B153" s="237" t="s">
        <v>39</v>
      </c>
      <c r="C153" s="166" t="s">
        <v>226</v>
      </c>
      <c r="D153" s="212" t="s">
        <v>48</v>
      </c>
      <c r="E153" s="76"/>
      <c r="F153" s="191"/>
      <c r="G153" s="75"/>
      <c r="H153" s="91"/>
      <c r="I153" s="185">
        <f>SUM(I154:I160)</f>
        <v>16</v>
      </c>
      <c r="J153" s="220">
        <f>I153/2</f>
        <v>8</v>
      </c>
      <c r="K153" s="121">
        <v>44455</v>
      </c>
      <c r="L153" s="121">
        <v>44819</v>
      </c>
      <c r="M153" s="213">
        <v>0.59</v>
      </c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2"/>
      <c r="AG153" s="12"/>
      <c r="AH153" s="12"/>
      <c r="AI153" s="12"/>
      <c r="AJ153" s="12"/>
      <c r="AK153" s="12"/>
      <c r="AL153" s="12"/>
      <c r="AM153" s="12"/>
      <c r="AN153" s="12"/>
    </row>
    <row r="154" spans="1:40" x14ac:dyDescent="0.25">
      <c r="A154" s="12"/>
      <c r="B154" s="12"/>
      <c r="C154" s="95"/>
      <c r="D154" s="111"/>
      <c r="E154" s="1" t="s">
        <v>167</v>
      </c>
      <c r="F154" s="8" t="s">
        <v>9</v>
      </c>
      <c r="G154" s="55" t="s">
        <v>40</v>
      </c>
      <c r="H154" s="59">
        <v>2</v>
      </c>
      <c r="I154" s="220">
        <f>SUM(H154:H157)</f>
        <v>7</v>
      </c>
      <c r="J154" s="220"/>
      <c r="K154" s="132"/>
      <c r="L154" s="132"/>
      <c r="M154" s="239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2"/>
    </row>
    <row r="155" spans="1:40" x14ac:dyDescent="0.25">
      <c r="A155" s="12"/>
      <c r="B155" s="12"/>
      <c r="C155" s="294" t="s">
        <v>233</v>
      </c>
      <c r="D155" s="111"/>
      <c r="E155" s="1" t="s">
        <v>93</v>
      </c>
      <c r="F155" s="8" t="s">
        <v>9</v>
      </c>
      <c r="G155" s="55" t="s">
        <v>40</v>
      </c>
      <c r="H155" s="59">
        <v>2</v>
      </c>
      <c r="I155" s="220"/>
      <c r="J155" s="220"/>
      <c r="K155" s="103"/>
      <c r="L155" s="103"/>
      <c r="M155" s="94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2"/>
    </row>
    <row r="156" spans="1:40" x14ac:dyDescent="0.25">
      <c r="A156" s="12"/>
      <c r="B156" s="12"/>
      <c r="C156" s="295" t="s">
        <v>225</v>
      </c>
      <c r="D156" s="111"/>
      <c r="E156" s="1" t="s">
        <v>173</v>
      </c>
      <c r="F156" s="192" t="s">
        <v>13</v>
      </c>
      <c r="G156" s="55" t="s">
        <v>41</v>
      </c>
      <c r="H156" s="134">
        <v>1</v>
      </c>
      <c r="I156" s="220"/>
      <c r="J156" s="220"/>
      <c r="K156" s="103"/>
      <c r="L156" s="103"/>
      <c r="M156" s="94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2"/>
    </row>
    <row r="157" spans="1:40" x14ac:dyDescent="0.25">
      <c r="A157" s="12"/>
      <c r="B157" s="12"/>
      <c r="C157" s="458" t="s">
        <v>467</v>
      </c>
      <c r="D157" s="111"/>
      <c r="E157" s="1" t="s">
        <v>92</v>
      </c>
      <c r="F157" s="192" t="s">
        <v>13</v>
      </c>
      <c r="G157" s="55" t="s">
        <v>41</v>
      </c>
      <c r="H157" s="134">
        <v>2</v>
      </c>
      <c r="I157" s="220"/>
      <c r="J157" s="220"/>
      <c r="K157" s="103"/>
      <c r="L157" s="103"/>
      <c r="M157" s="94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2"/>
    </row>
    <row r="158" spans="1:40" x14ac:dyDescent="0.25">
      <c r="A158" s="12"/>
      <c r="B158" s="12"/>
      <c r="C158" s="315"/>
      <c r="D158" s="111"/>
      <c r="E158" s="255"/>
      <c r="F158" s="280"/>
      <c r="G158" s="272"/>
      <c r="H158" s="273"/>
      <c r="I158" s="220"/>
      <c r="J158" s="220"/>
      <c r="K158" s="103"/>
      <c r="L158" s="103"/>
      <c r="M158" s="94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2"/>
    </row>
    <row r="159" spans="1:40" x14ac:dyDescent="0.25">
      <c r="A159" s="12"/>
      <c r="B159" s="12"/>
      <c r="C159" s="114"/>
      <c r="D159" s="111"/>
      <c r="E159" s="1" t="s">
        <v>95</v>
      </c>
      <c r="F159" s="8" t="s">
        <v>9</v>
      </c>
      <c r="G159" s="55" t="s">
        <v>43</v>
      </c>
      <c r="H159" s="59">
        <v>2</v>
      </c>
      <c r="I159" s="220">
        <f>SUM(H159:H164)</f>
        <v>9</v>
      </c>
      <c r="J159" s="220"/>
      <c r="K159" s="103"/>
      <c r="L159" s="103"/>
      <c r="M159" s="94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2"/>
    </row>
    <row r="160" spans="1:40" x14ac:dyDescent="0.25">
      <c r="A160" s="12"/>
      <c r="B160" s="12"/>
      <c r="C160" s="291"/>
      <c r="D160" s="111"/>
      <c r="E160" s="1" t="s">
        <v>94</v>
      </c>
      <c r="F160" s="8" t="s">
        <v>9</v>
      </c>
      <c r="G160" s="55" t="s">
        <v>43</v>
      </c>
      <c r="H160" s="59">
        <v>2</v>
      </c>
      <c r="I160" s="220"/>
      <c r="J160" s="220"/>
      <c r="K160" s="103"/>
      <c r="L160" s="103"/>
      <c r="M160" s="94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2"/>
    </row>
    <row r="161" spans="1:40" x14ac:dyDescent="0.25">
      <c r="A161" s="12"/>
      <c r="B161" s="12"/>
      <c r="C161" s="291"/>
      <c r="D161" s="111"/>
      <c r="E161" s="1" t="s">
        <v>153</v>
      </c>
      <c r="F161" s="192" t="s">
        <v>13</v>
      </c>
      <c r="G161" s="55" t="s">
        <v>42</v>
      </c>
      <c r="H161" s="134">
        <v>2</v>
      </c>
      <c r="I161" s="220"/>
      <c r="J161" s="220"/>
      <c r="K161" s="103"/>
      <c r="L161" s="103"/>
      <c r="M161" s="94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2"/>
    </row>
    <row r="162" spans="1:40" x14ac:dyDescent="0.25">
      <c r="A162" s="12"/>
      <c r="B162" s="12"/>
      <c r="C162" s="291"/>
      <c r="D162" s="111"/>
      <c r="E162" s="1" t="s">
        <v>96</v>
      </c>
      <c r="F162" s="192" t="s">
        <v>13</v>
      </c>
      <c r="G162" s="55" t="s">
        <v>42</v>
      </c>
      <c r="H162" s="134">
        <v>1</v>
      </c>
      <c r="I162" s="220"/>
      <c r="J162" s="220"/>
      <c r="K162" s="103"/>
      <c r="L162" s="103"/>
      <c r="M162" s="94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2"/>
    </row>
    <row r="163" spans="1:40" x14ac:dyDescent="0.25">
      <c r="A163" s="12"/>
      <c r="B163" s="12"/>
      <c r="C163" s="291"/>
      <c r="D163" s="111"/>
      <c r="E163" s="76" t="s">
        <v>187</v>
      </c>
      <c r="F163" s="191" t="s">
        <v>9</v>
      </c>
      <c r="G163" s="75" t="s">
        <v>46</v>
      </c>
      <c r="H163" s="91">
        <v>1</v>
      </c>
      <c r="I163" s="220"/>
      <c r="J163" s="220"/>
      <c r="K163" s="103"/>
      <c r="L163" s="103"/>
      <c r="M163" s="94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2"/>
    </row>
    <row r="164" spans="1:40" x14ac:dyDescent="0.25">
      <c r="A164" s="12"/>
      <c r="B164" s="12"/>
      <c r="C164" s="291"/>
      <c r="D164" s="111"/>
      <c r="E164" s="76" t="s">
        <v>179</v>
      </c>
      <c r="F164" s="191" t="s">
        <v>9</v>
      </c>
      <c r="G164" s="75" t="s">
        <v>46</v>
      </c>
      <c r="H164" s="91">
        <v>1</v>
      </c>
      <c r="I164" s="220"/>
      <c r="J164" s="220"/>
      <c r="K164" s="103"/>
      <c r="L164" s="103"/>
      <c r="M164" s="94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2"/>
    </row>
    <row r="165" spans="1:40" x14ac:dyDescent="0.25">
      <c r="A165" s="180"/>
      <c r="B165" s="250"/>
      <c r="C165" s="229"/>
      <c r="D165" s="230"/>
      <c r="E165" s="215"/>
      <c r="F165" s="195"/>
      <c r="G165" s="216"/>
      <c r="H165" s="215"/>
      <c r="I165" s="231"/>
      <c r="J165" s="231"/>
      <c r="K165" s="232"/>
      <c r="L165" s="232"/>
      <c r="M165" s="233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2"/>
      <c r="AG165" s="12"/>
      <c r="AH165" s="12"/>
      <c r="AI165" s="12"/>
      <c r="AJ165" s="12"/>
      <c r="AK165" s="12"/>
      <c r="AL165" s="12"/>
      <c r="AM165" s="12"/>
      <c r="AN165" s="12"/>
    </row>
    <row r="166" spans="1:40" x14ac:dyDescent="0.25">
      <c r="A166" s="115" t="s">
        <v>129</v>
      </c>
      <c r="B166" s="115" t="s">
        <v>44</v>
      </c>
      <c r="C166" s="186" t="s">
        <v>130</v>
      </c>
      <c r="D166" s="96" t="s">
        <v>48</v>
      </c>
      <c r="E166" s="147"/>
      <c r="F166" s="197"/>
      <c r="G166" s="148"/>
      <c r="H166" s="146"/>
      <c r="I166" s="145">
        <f>SUM(I167:I172)</f>
        <v>12</v>
      </c>
      <c r="J166" s="220">
        <f>I166/2</f>
        <v>6</v>
      </c>
      <c r="K166" s="121">
        <v>44455</v>
      </c>
      <c r="L166" s="121">
        <v>44819</v>
      </c>
      <c r="M166" s="221">
        <v>0.5</v>
      </c>
      <c r="N166" s="12"/>
      <c r="O166" s="12"/>
      <c r="P166" s="12"/>
      <c r="Q166" s="12"/>
      <c r="R166" s="12"/>
      <c r="S166" s="12"/>
      <c r="T166" s="1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F166" s="12"/>
      <c r="AG166" s="12"/>
      <c r="AH166" s="12"/>
      <c r="AI166" s="12"/>
      <c r="AJ166" s="12"/>
      <c r="AK166" s="12"/>
      <c r="AL166" s="12"/>
      <c r="AM166" s="12"/>
      <c r="AN166" s="12"/>
    </row>
    <row r="167" spans="1:40" x14ac:dyDescent="0.25">
      <c r="C167" s="161"/>
      <c r="D167" s="218"/>
      <c r="E167" s="100" t="s">
        <v>131</v>
      </c>
      <c r="F167" s="149" t="s">
        <v>9</v>
      </c>
      <c r="G167" s="101" t="s">
        <v>45</v>
      </c>
      <c r="H167" s="91">
        <v>3</v>
      </c>
      <c r="I167" s="224">
        <f>SUM(H167:H168)</f>
        <v>6</v>
      </c>
      <c r="K167" s="132"/>
      <c r="L167" s="132"/>
      <c r="M167" s="239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2"/>
    </row>
    <row r="168" spans="1:40" x14ac:dyDescent="0.25">
      <c r="A168" s="12"/>
      <c r="B168" s="12"/>
      <c r="C168" s="294" t="s">
        <v>233</v>
      </c>
      <c r="D168" s="96"/>
      <c r="E168" s="127" t="s">
        <v>125</v>
      </c>
      <c r="F168" s="199" t="s">
        <v>9</v>
      </c>
      <c r="G168" s="162" t="s">
        <v>45</v>
      </c>
      <c r="H168" s="214">
        <v>3</v>
      </c>
      <c r="I168" s="107"/>
      <c r="J168" s="220"/>
      <c r="K168" s="103"/>
      <c r="L168" s="103"/>
      <c r="M168" s="94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2"/>
    </row>
    <row r="169" spans="1:40" x14ac:dyDescent="0.25">
      <c r="A169" s="12"/>
      <c r="B169" s="12"/>
      <c r="C169" s="295" t="s">
        <v>207</v>
      </c>
      <c r="D169" s="96"/>
      <c r="E169" s="274"/>
      <c r="F169" s="275"/>
      <c r="G169" s="276"/>
      <c r="H169" s="277"/>
      <c r="I169" s="107"/>
      <c r="J169" s="220"/>
      <c r="K169" s="103"/>
      <c r="L169" s="103"/>
      <c r="M169" s="94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2"/>
    </row>
    <row r="170" spans="1:40" x14ac:dyDescent="0.25">
      <c r="A170" s="12"/>
      <c r="B170" s="12"/>
      <c r="C170" s="114"/>
      <c r="D170" s="96"/>
      <c r="E170" s="225" t="s">
        <v>133</v>
      </c>
      <c r="F170" s="240" t="s">
        <v>9</v>
      </c>
      <c r="G170" s="227" t="s">
        <v>46</v>
      </c>
      <c r="H170" s="226">
        <v>2</v>
      </c>
      <c r="I170" s="107">
        <f>SUM(H170:H173)</f>
        <v>6</v>
      </c>
      <c r="J170" s="220"/>
      <c r="K170" s="103"/>
      <c r="L170" s="103"/>
      <c r="M170" s="94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2"/>
    </row>
    <row r="171" spans="1:40" x14ac:dyDescent="0.25">
      <c r="A171" s="12"/>
      <c r="B171" s="12"/>
      <c r="C171" s="291"/>
      <c r="D171" s="96"/>
      <c r="E171" s="225" t="s">
        <v>134</v>
      </c>
      <c r="F171" s="240" t="s">
        <v>9</v>
      </c>
      <c r="G171" s="227" t="s">
        <v>46</v>
      </c>
      <c r="H171" s="226">
        <v>2</v>
      </c>
      <c r="I171" s="107"/>
      <c r="J171" s="220"/>
      <c r="K171" s="103"/>
      <c r="L171" s="103"/>
      <c r="M171" s="94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2"/>
    </row>
    <row r="172" spans="1:40" x14ac:dyDescent="0.25">
      <c r="A172" s="12"/>
      <c r="B172" s="12"/>
      <c r="C172" s="95"/>
      <c r="D172" s="96"/>
      <c r="E172" s="1" t="s">
        <v>187</v>
      </c>
      <c r="F172" s="192" t="s">
        <v>9</v>
      </c>
      <c r="G172" s="55" t="s">
        <v>46</v>
      </c>
      <c r="H172" s="134">
        <v>1</v>
      </c>
      <c r="I172" s="107"/>
      <c r="J172" s="220"/>
      <c r="K172" s="103"/>
      <c r="L172" s="103"/>
      <c r="M172" s="94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2"/>
    </row>
    <row r="173" spans="1:40" x14ac:dyDescent="0.25">
      <c r="A173" s="12"/>
      <c r="B173" s="12"/>
      <c r="C173" s="95"/>
      <c r="D173" s="96"/>
      <c r="E173" s="1" t="s">
        <v>188</v>
      </c>
      <c r="F173" s="192" t="s">
        <v>9</v>
      </c>
      <c r="G173" s="55" t="s">
        <v>46</v>
      </c>
      <c r="H173" s="134">
        <v>1</v>
      </c>
      <c r="I173" s="107"/>
      <c r="J173" s="220"/>
      <c r="K173" s="103"/>
      <c r="L173" s="103"/>
      <c r="M173" s="94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2"/>
    </row>
    <row r="174" spans="1:40" x14ac:dyDescent="0.25">
      <c r="A174" s="180"/>
      <c r="B174" s="250"/>
      <c r="C174" s="229"/>
      <c r="D174" s="230"/>
      <c r="E174" s="215"/>
      <c r="F174" s="195"/>
      <c r="G174" s="216"/>
      <c r="H174" s="215"/>
      <c r="I174" s="231"/>
      <c r="J174" s="231"/>
      <c r="K174" s="232"/>
      <c r="L174" s="232"/>
      <c r="M174" s="233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</row>
    <row r="175" spans="1:40" x14ac:dyDescent="0.25">
      <c r="A175" s="115" t="s">
        <v>135</v>
      </c>
      <c r="B175" s="115" t="s">
        <v>39</v>
      </c>
      <c r="C175" s="186" t="s">
        <v>136</v>
      </c>
      <c r="D175" s="218" t="s">
        <v>48</v>
      </c>
      <c r="E175" s="1"/>
      <c r="F175" s="192"/>
      <c r="G175" s="43"/>
      <c r="H175" s="8"/>
      <c r="I175" s="163">
        <f>SUM(I176:I182)</f>
        <v>12</v>
      </c>
      <c r="J175" s="220">
        <f>I175/2</f>
        <v>6</v>
      </c>
      <c r="K175" s="121">
        <v>44455</v>
      </c>
      <c r="L175" s="121">
        <v>44819</v>
      </c>
      <c r="M175" s="221">
        <v>0.5</v>
      </c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</row>
    <row r="176" spans="1:40" x14ac:dyDescent="0.25">
      <c r="A176" s="234"/>
      <c r="B176" s="234"/>
      <c r="C176" s="109"/>
      <c r="D176" s="90"/>
      <c r="E176" s="76" t="s">
        <v>51</v>
      </c>
      <c r="F176" s="191" t="s">
        <v>9</v>
      </c>
      <c r="G176" s="75" t="s">
        <v>41</v>
      </c>
      <c r="H176" s="74">
        <v>1</v>
      </c>
      <c r="I176" s="42">
        <f>SUM(H176:H179)</f>
        <v>8</v>
      </c>
      <c r="J176" s="220"/>
      <c r="K176" s="132"/>
      <c r="L176" s="132"/>
      <c r="M176" s="239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2"/>
    </row>
    <row r="177" spans="1:40" x14ac:dyDescent="0.25">
      <c r="A177" s="234"/>
      <c r="B177" s="234"/>
      <c r="C177" s="294" t="s">
        <v>233</v>
      </c>
      <c r="D177" s="90"/>
      <c r="E177" s="76" t="s">
        <v>52</v>
      </c>
      <c r="F177" s="191" t="s">
        <v>9</v>
      </c>
      <c r="G177" s="75" t="s">
        <v>41</v>
      </c>
      <c r="H177" s="74">
        <v>1</v>
      </c>
      <c r="I177" s="42"/>
      <c r="J177" s="220"/>
      <c r="K177" s="238"/>
      <c r="L177" s="238"/>
      <c r="M177" s="239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2"/>
    </row>
    <row r="178" spans="1:40" x14ac:dyDescent="0.25">
      <c r="A178" s="234"/>
      <c r="B178" s="234"/>
      <c r="C178" s="295" t="s">
        <v>205</v>
      </c>
      <c r="D178" s="90"/>
      <c r="E178" s="118" t="s">
        <v>137</v>
      </c>
      <c r="F178" s="191" t="s">
        <v>9</v>
      </c>
      <c r="G178" s="98" t="s">
        <v>40</v>
      </c>
      <c r="H178" s="74">
        <v>3</v>
      </c>
      <c r="I178" s="42"/>
      <c r="J178" s="220"/>
      <c r="K178" s="238"/>
      <c r="L178" s="238"/>
      <c r="M178" s="239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2"/>
    </row>
    <row r="179" spans="1:40" x14ac:dyDescent="0.25">
      <c r="A179" s="234"/>
      <c r="B179" s="234"/>
      <c r="C179" s="290"/>
      <c r="D179" s="90"/>
      <c r="E179" s="118" t="s">
        <v>138</v>
      </c>
      <c r="F179" s="191" t="s">
        <v>9</v>
      </c>
      <c r="G179" s="98" t="s">
        <v>40</v>
      </c>
      <c r="H179" s="74">
        <v>3</v>
      </c>
      <c r="I179" s="42"/>
      <c r="J179" s="220"/>
      <c r="K179" s="238"/>
      <c r="L179" s="238"/>
      <c r="M179" s="239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2"/>
    </row>
    <row r="180" spans="1:40" x14ac:dyDescent="0.25">
      <c r="A180" s="234"/>
      <c r="B180" s="234"/>
      <c r="C180" s="291"/>
      <c r="D180" s="90"/>
      <c r="E180" s="278"/>
      <c r="F180" s="256"/>
      <c r="G180" s="279"/>
      <c r="H180" s="271"/>
      <c r="I180" s="42"/>
      <c r="J180" s="220"/>
      <c r="K180" s="238"/>
      <c r="L180" s="238"/>
      <c r="M180" s="239"/>
      <c r="N180" s="12"/>
      <c r="O180" s="12"/>
      <c r="P180" s="12"/>
      <c r="Q180" s="12"/>
      <c r="R180" s="12"/>
      <c r="S180" s="12"/>
      <c r="T180" s="1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F180" s="12"/>
      <c r="AG180" s="12"/>
      <c r="AH180" s="12"/>
      <c r="AI180" s="12"/>
      <c r="AJ180" s="12"/>
      <c r="AK180" s="12"/>
      <c r="AL180" s="12"/>
      <c r="AM180" s="12"/>
      <c r="AN180" s="12"/>
    </row>
    <row r="181" spans="1:40" x14ac:dyDescent="0.25">
      <c r="A181" s="234"/>
      <c r="B181" s="234"/>
      <c r="C181" s="29"/>
      <c r="D181" s="90"/>
      <c r="E181" s="118" t="s">
        <v>139</v>
      </c>
      <c r="F181" s="191" t="s">
        <v>9</v>
      </c>
      <c r="G181" s="98" t="s">
        <v>46</v>
      </c>
      <c r="H181" s="74">
        <v>2</v>
      </c>
      <c r="I181" s="42">
        <f>SUM(H181:H182)</f>
        <v>4</v>
      </c>
      <c r="J181" s="220"/>
      <c r="K181" s="238"/>
      <c r="L181" s="238"/>
      <c r="M181" s="239"/>
      <c r="N181" s="12"/>
      <c r="O181" s="12"/>
      <c r="P181" s="12"/>
      <c r="Q181" s="12"/>
      <c r="R181" s="12"/>
      <c r="S181" s="12"/>
      <c r="T181" s="12"/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F181" s="12"/>
      <c r="AG181" s="12"/>
      <c r="AH181" s="12"/>
      <c r="AI181" s="12"/>
      <c r="AJ181" s="12"/>
      <c r="AK181" s="12"/>
      <c r="AL181" s="12"/>
      <c r="AM181" s="12"/>
      <c r="AN181" s="12"/>
    </row>
    <row r="182" spans="1:40" x14ac:dyDescent="0.25">
      <c r="A182" s="234"/>
      <c r="B182" s="234"/>
      <c r="C182" s="29"/>
      <c r="D182" s="90"/>
      <c r="E182" s="118" t="s">
        <v>140</v>
      </c>
      <c r="F182" s="191" t="s">
        <v>9</v>
      </c>
      <c r="G182" s="75" t="s">
        <v>46</v>
      </c>
      <c r="H182" s="74">
        <v>2</v>
      </c>
      <c r="I182" s="42"/>
      <c r="J182" s="220"/>
      <c r="K182" s="238"/>
      <c r="L182" s="238"/>
      <c r="M182" s="239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2"/>
    </row>
    <row r="183" spans="1:40" x14ac:dyDescent="0.25">
      <c r="A183" s="180"/>
      <c r="B183" s="250"/>
      <c r="C183" s="229"/>
      <c r="D183" s="230"/>
      <c r="E183" s="215"/>
      <c r="F183" s="195"/>
      <c r="G183" s="216"/>
      <c r="H183" s="215"/>
      <c r="I183" s="231"/>
      <c r="J183" s="231"/>
      <c r="K183" s="232"/>
      <c r="L183" s="232"/>
      <c r="M183" s="233"/>
      <c r="N183" s="12"/>
      <c r="O183" s="12"/>
      <c r="P183" s="12"/>
      <c r="Q183" s="12"/>
      <c r="R183" s="12"/>
      <c r="S183" s="12"/>
      <c r="T183" s="1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F183" s="12"/>
      <c r="AG183" s="12"/>
      <c r="AH183" s="12"/>
      <c r="AI183" s="12"/>
      <c r="AJ183" s="12"/>
      <c r="AK183" s="12"/>
      <c r="AL183" s="12"/>
      <c r="AM183" s="12"/>
      <c r="AN183" s="12"/>
    </row>
    <row r="184" spans="1:40" x14ac:dyDescent="0.25">
      <c r="A184" s="237" t="s">
        <v>213</v>
      </c>
      <c r="B184" s="237" t="s">
        <v>44</v>
      </c>
      <c r="C184" s="578" t="s">
        <v>301</v>
      </c>
      <c r="D184" s="90" t="s">
        <v>48</v>
      </c>
      <c r="E184" s="85"/>
      <c r="F184" s="293"/>
      <c r="G184" s="55"/>
      <c r="H184" s="226"/>
      <c r="I184" s="185">
        <f>SUM(H185:H191)</f>
        <v>15</v>
      </c>
      <c r="J184" s="220">
        <f>I184/2</f>
        <v>7.5</v>
      </c>
      <c r="K184" s="121">
        <v>44620</v>
      </c>
      <c r="L184" s="121">
        <v>44819</v>
      </c>
      <c r="M184" s="164">
        <v>0.59</v>
      </c>
      <c r="N184" s="12"/>
      <c r="O184" s="12"/>
      <c r="P184" s="12"/>
      <c r="Q184" s="12"/>
      <c r="R184" s="12"/>
      <c r="S184" s="12"/>
      <c r="T184" s="1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F184" s="12"/>
      <c r="AG184" s="12"/>
      <c r="AH184" s="12"/>
      <c r="AI184" s="12"/>
      <c r="AJ184" s="12"/>
      <c r="AK184" s="12"/>
      <c r="AL184" s="12"/>
      <c r="AM184" s="12"/>
      <c r="AN184" s="12"/>
    </row>
    <row r="185" spans="1:40" x14ac:dyDescent="0.25">
      <c r="A185" s="12"/>
      <c r="B185" s="12"/>
      <c r="C185" s="528" t="s">
        <v>492</v>
      </c>
      <c r="D185" s="90"/>
      <c r="E185" s="100" t="s">
        <v>112</v>
      </c>
      <c r="F185" s="240" t="s">
        <v>16</v>
      </c>
      <c r="G185" s="227" t="s">
        <v>41</v>
      </c>
      <c r="H185" s="297">
        <v>1</v>
      </c>
      <c r="I185" s="220">
        <f>SUM(H185:H187)</f>
        <v>6</v>
      </c>
      <c r="J185" s="220"/>
      <c r="K185" s="132"/>
      <c r="L185" s="238"/>
      <c r="M185" s="165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2"/>
    </row>
    <row r="186" spans="1:40" x14ac:dyDescent="0.25">
      <c r="A186" s="12"/>
      <c r="B186" s="12"/>
      <c r="C186" s="294" t="s">
        <v>233</v>
      </c>
      <c r="D186" s="90"/>
      <c r="E186" s="100" t="s">
        <v>113</v>
      </c>
      <c r="F186" s="240" t="s">
        <v>16</v>
      </c>
      <c r="G186" s="227" t="s">
        <v>41</v>
      </c>
      <c r="H186" s="297">
        <v>1</v>
      </c>
      <c r="I186" s="181"/>
      <c r="J186" s="220"/>
      <c r="K186" s="132"/>
      <c r="L186" s="238"/>
      <c r="M186" s="165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2"/>
    </row>
    <row r="187" spans="1:40" x14ac:dyDescent="0.25">
      <c r="A187" s="12"/>
      <c r="B187" s="12"/>
      <c r="C187" s="295" t="s">
        <v>235</v>
      </c>
      <c r="D187" s="90"/>
      <c r="E187" s="85" t="s">
        <v>196</v>
      </c>
      <c r="F187" s="293" t="s">
        <v>186</v>
      </c>
      <c r="G187" s="55" t="s">
        <v>42</v>
      </c>
      <c r="H187" s="226">
        <v>4</v>
      </c>
      <c r="I187" s="181"/>
      <c r="J187" s="220"/>
      <c r="K187" s="132"/>
      <c r="L187" s="238"/>
      <c r="M187" s="165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2"/>
    </row>
    <row r="188" spans="1:40" x14ac:dyDescent="0.25">
      <c r="A188" s="12"/>
      <c r="B188" s="12"/>
      <c r="C188" s="458" t="s">
        <v>466</v>
      </c>
      <c r="D188" s="90"/>
      <c r="E188" s="255"/>
      <c r="F188" s="264"/>
      <c r="G188" s="272"/>
      <c r="H188" s="273"/>
      <c r="I188" s="220"/>
      <c r="J188" s="220"/>
      <c r="K188" s="132"/>
      <c r="L188" s="238"/>
      <c r="M188" s="165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2"/>
    </row>
    <row r="189" spans="1:40" x14ac:dyDescent="0.25">
      <c r="A189" s="12"/>
      <c r="B189" s="12"/>
      <c r="C189" s="458" t="s">
        <v>479</v>
      </c>
      <c r="D189" s="90"/>
      <c r="E189" s="76" t="s">
        <v>66</v>
      </c>
      <c r="F189" s="191" t="s">
        <v>9</v>
      </c>
      <c r="G189" s="75" t="s">
        <v>43</v>
      </c>
      <c r="H189" s="91">
        <v>3</v>
      </c>
      <c r="I189" s="220">
        <f>SUM(H189:H191)</f>
        <v>9</v>
      </c>
      <c r="J189" s="220"/>
      <c r="K189" s="238"/>
      <c r="L189" s="167"/>
      <c r="M189" s="239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2"/>
    </row>
    <row r="190" spans="1:40" x14ac:dyDescent="0.25">
      <c r="A190" s="12"/>
      <c r="B190" s="12"/>
      <c r="C190" s="12"/>
      <c r="D190" s="90"/>
      <c r="E190" s="100" t="s">
        <v>57</v>
      </c>
      <c r="F190" s="421" t="s">
        <v>9</v>
      </c>
      <c r="G190" s="75" t="s">
        <v>42</v>
      </c>
      <c r="H190" s="422">
        <v>3</v>
      </c>
      <c r="I190" s="220"/>
      <c r="J190" s="220"/>
      <c r="K190" s="238"/>
      <c r="L190" s="167"/>
      <c r="M190" s="239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2"/>
    </row>
    <row r="191" spans="1:40" ht="12.6" customHeight="1" x14ac:dyDescent="0.25">
      <c r="A191" s="12"/>
      <c r="B191" s="12"/>
      <c r="C191" s="291"/>
      <c r="D191" s="90"/>
      <c r="E191" s="423" t="s">
        <v>58</v>
      </c>
      <c r="F191" s="421" t="s">
        <v>9</v>
      </c>
      <c r="G191" s="424" t="s">
        <v>42</v>
      </c>
      <c r="H191" s="425">
        <v>3</v>
      </c>
      <c r="I191" s="220"/>
      <c r="J191" s="220"/>
      <c r="K191" s="238"/>
      <c r="L191" s="167"/>
      <c r="M191" s="239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2"/>
    </row>
    <row r="192" spans="1:40" x14ac:dyDescent="0.25">
      <c r="A192" s="180"/>
      <c r="B192" s="250"/>
      <c r="C192" s="229"/>
      <c r="D192" s="230"/>
      <c r="E192" s="215"/>
      <c r="F192" s="195"/>
      <c r="G192" s="216"/>
      <c r="H192" s="215"/>
      <c r="I192" s="231"/>
      <c r="J192" s="231"/>
      <c r="K192" s="232"/>
      <c r="L192" s="232"/>
      <c r="M192" s="233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2"/>
    </row>
    <row r="193" spans="1:40" x14ac:dyDescent="0.25">
      <c r="A193" s="237" t="s">
        <v>237</v>
      </c>
      <c r="B193" s="115" t="s">
        <v>44</v>
      </c>
      <c r="C193" s="535" t="s">
        <v>170</v>
      </c>
      <c r="D193" s="212" t="s">
        <v>48</v>
      </c>
      <c r="E193" s="225"/>
      <c r="F193" s="240"/>
      <c r="G193" s="227"/>
      <c r="H193" s="226"/>
      <c r="I193" s="185">
        <f>SUM(I194+I198)</f>
        <v>14.4</v>
      </c>
      <c r="J193" s="220">
        <f>I193/2</f>
        <v>7.2</v>
      </c>
      <c r="K193" s="121">
        <v>44455</v>
      </c>
      <c r="L193" s="121">
        <v>44819</v>
      </c>
      <c r="M193" s="221">
        <v>0.59</v>
      </c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2"/>
    </row>
    <row r="194" spans="1:40" x14ac:dyDescent="0.25">
      <c r="A194" s="222"/>
      <c r="B194" s="234"/>
      <c r="C194" s="225"/>
      <c r="D194" s="218"/>
      <c r="E194" s="80" t="s">
        <v>180</v>
      </c>
      <c r="F194" s="240" t="s">
        <v>181</v>
      </c>
      <c r="G194" s="136" t="s">
        <v>45</v>
      </c>
      <c r="H194" s="81">
        <v>3</v>
      </c>
      <c r="I194" s="220">
        <f>SUM(H194:H196)</f>
        <v>9</v>
      </c>
      <c r="J194" s="220"/>
      <c r="K194" s="249"/>
      <c r="L194" s="249"/>
      <c r="M194" s="239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2"/>
    </row>
    <row r="195" spans="1:40" x14ac:dyDescent="0.25">
      <c r="A195" s="222"/>
      <c r="B195" s="234"/>
      <c r="C195" s="294" t="s">
        <v>233</v>
      </c>
      <c r="D195" s="218"/>
      <c r="E195" s="225" t="s">
        <v>90</v>
      </c>
      <c r="F195" s="240" t="s">
        <v>9</v>
      </c>
      <c r="G195" s="227" t="s">
        <v>41</v>
      </c>
      <c r="H195" s="226">
        <v>3</v>
      </c>
      <c r="I195" s="220"/>
      <c r="J195" s="220"/>
      <c r="K195" s="249"/>
      <c r="L195" s="249"/>
      <c r="M195" s="239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</row>
    <row r="196" spans="1:40" x14ac:dyDescent="0.25">
      <c r="A196" s="222"/>
      <c r="B196" s="234"/>
      <c r="C196" s="295" t="s">
        <v>204</v>
      </c>
      <c r="D196" s="218"/>
      <c r="E196" s="225" t="s">
        <v>91</v>
      </c>
      <c r="F196" s="240" t="s">
        <v>9</v>
      </c>
      <c r="G196" s="227" t="s">
        <v>41</v>
      </c>
      <c r="H196" s="226">
        <v>3</v>
      </c>
      <c r="I196" s="220"/>
      <c r="J196" s="220"/>
      <c r="K196" s="249"/>
      <c r="L196" s="249"/>
      <c r="M196" s="239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</row>
    <row r="197" spans="1:40" x14ac:dyDescent="0.25">
      <c r="A197" s="222"/>
      <c r="B197" s="234"/>
      <c r="C197" s="298"/>
      <c r="D197" s="218"/>
      <c r="E197" s="263"/>
      <c r="F197" s="267"/>
      <c r="G197" s="268"/>
      <c r="H197" s="269"/>
      <c r="I197" s="220"/>
      <c r="J197" s="220"/>
      <c r="K197" s="249"/>
      <c r="L197" s="249"/>
      <c r="M197" s="239"/>
      <c r="N197" s="12"/>
      <c r="O197" s="12"/>
      <c r="P197" s="12"/>
      <c r="Q197" s="12"/>
      <c r="R197" s="12"/>
      <c r="S197" s="12"/>
      <c r="T197" s="12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F197" s="12"/>
      <c r="AG197" s="12"/>
      <c r="AH197" s="12"/>
      <c r="AI197" s="12"/>
      <c r="AJ197" s="12"/>
      <c r="AK197" s="12"/>
      <c r="AL197" s="12"/>
      <c r="AM197" s="12"/>
      <c r="AN197" s="12"/>
    </row>
    <row r="198" spans="1:40" x14ac:dyDescent="0.25">
      <c r="A198" s="222"/>
      <c r="B198" s="222"/>
      <c r="C198" s="188"/>
      <c r="D198" s="218"/>
      <c r="E198" s="242" t="s">
        <v>71</v>
      </c>
      <c r="F198" s="184" t="s">
        <v>9</v>
      </c>
      <c r="G198" s="144" t="s">
        <v>42</v>
      </c>
      <c r="H198" s="243">
        <v>2</v>
      </c>
      <c r="I198" s="220">
        <f>SUM(H198:H200)</f>
        <v>5.4</v>
      </c>
      <c r="J198" s="220"/>
      <c r="K198" s="38"/>
      <c r="L198" s="38"/>
      <c r="M198" s="11"/>
      <c r="N198" s="12"/>
      <c r="O198" s="12"/>
      <c r="P198" s="12"/>
      <c r="Q198" s="12"/>
      <c r="R198" s="12"/>
      <c r="S198" s="12"/>
      <c r="T198" s="1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F198" s="12"/>
      <c r="AG198" s="12"/>
      <c r="AH198" s="12"/>
      <c r="AI198" s="12"/>
      <c r="AJ198" s="12"/>
      <c r="AK198" s="12"/>
      <c r="AL198" s="12"/>
      <c r="AM198" s="12"/>
      <c r="AN198" s="12"/>
    </row>
    <row r="199" spans="1:40" x14ac:dyDescent="0.25">
      <c r="A199" s="222"/>
      <c r="B199" s="222"/>
      <c r="C199" s="188"/>
      <c r="D199" s="218"/>
      <c r="E199" s="242" t="s">
        <v>72</v>
      </c>
      <c r="F199" s="184" t="s">
        <v>9</v>
      </c>
      <c r="G199" s="144" t="s">
        <v>42</v>
      </c>
      <c r="H199" s="79">
        <v>2</v>
      </c>
      <c r="I199" s="220"/>
      <c r="J199" s="220"/>
      <c r="K199" s="38"/>
      <c r="L199" s="38"/>
      <c r="M199" s="11"/>
      <c r="N199" s="12"/>
      <c r="O199" s="12"/>
      <c r="P199" s="12"/>
      <c r="Q199" s="12"/>
      <c r="R199" s="12"/>
      <c r="S199" s="12"/>
      <c r="T199" s="12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F199" s="12"/>
      <c r="AG199" s="12"/>
      <c r="AH199" s="12"/>
      <c r="AI199" s="12"/>
      <c r="AJ199" s="12"/>
      <c r="AK199" s="12"/>
      <c r="AL199" s="12"/>
      <c r="AM199" s="12"/>
      <c r="AN199" s="12"/>
    </row>
    <row r="200" spans="1:40" x14ac:dyDescent="0.25">
      <c r="A200" s="222"/>
      <c r="B200" s="222"/>
      <c r="C200" s="188"/>
      <c r="D200" s="218"/>
      <c r="E200" s="531" t="s">
        <v>67</v>
      </c>
      <c r="F200" s="532" t="s">
        <v>21</v>
      </c>
      <c r="G200" s="533" t="s">
        <v>42</v>
      </c>
      <c r="H200" s="534">
        <v>1.4</v>
      </c>
      <c r="I200" s="220"/>
      <c r="J200" s="220"/>
      <c r="K200" s="38"/>
      <c r="L200" s="38"/>
      <c r="M200" s="11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2"/>
    </row>
    <row r="201" spans="1:40" x14ac:dyDescent="0.25">
      <c r="A201" s="250"/>
      <c r="B201" s="250"/>
      <c r="C201" s="250"/>
      <c r="D201" s="250"/>
      <c r="E201" s="250"/>
      <c r="F201" s="250"/>
      <c r="G201" s="250"/>
      <c r="H201" s="250"/>
      <c r="I201" s="250"/>
      <c r="J201" s="250"/>
      <c r="K201" s="250"/>
      <c r="L201" s="250"/>
      <c r="M201" s="250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2"/>
    </row>
    <row r="202" spans="1:40" x14ac:dyDescent="0.25">
      <c r="A202" s="54" t="s">
        <v>105</v>
      </c>
      <c r="B202" s="54" t="s">
        <v>44</v>
      </c>
      <c r="C202" s="187" t="s">
        <v>106</v>
      </c>
      <c r="D202" s="106" t="s">
        <v>48</v>
      </c>
      <c r="E202" s="225"/>
      <c r="F202" s="240"/>
      <c r="G202" s="225"/>
      <c r="H202" s="225"/>
      <c r="I202" s="32">
        <f>SUM(I203:I209)</f>
        <v>16</v>
      </c>
      <c r="J202" s="220">
        <f>I202/2</f>
        <v>8</v>
      </c>
      <c r="K202" s="121">
        <v>44455</v>
      </c>
      <c r="L202" s="121">
        <v>44819</v>
      </c>
      <c r="M202" s="221">
        <v>0.59</v>
      </c>
    </row>
    <row r="203" spans="1:40" x14ac:dyDescent="0.25">
      <c r="A203" s="44"/>
      <c r="B203" s="44"/>
      <c r="C203" s="189"/>
      <c r="D203" s="139"/>
      <c r="E203" s="225" t="s">
        <v>90</v>
      </c>
      <c r="F203" s="240" t="s">
        <v>9</v>
      </c>
      <c r="G203" s="227" t="s">
        <v>41</v>
      </c>
      <c r="H203" s="226">
        <v>2</v>
      </c>
      <c r="I203" s="220">
        <f>SUM(H203:H206)</f>
        <v>10</v>
      </c>
      <c r="J203" s="42"/>
      <c r="K203" s="132"/>
      <c r="L203" s="132"/>
      <c r="M203" s="239"/>
    </row>
    <row r="204" spans="1:40" x14ac:dyDescent="0.25">
      <c r="A204" s="44"/>
      <c r="B204" s="44"/>
      <c r="C204" s="294" t="s">
        <v>233</v>
      </c>
      <c r="D204" s="139"/>
      <c r="E204" s="225" t="s">
        <v>91</v>
      </c>
      <c r="F204" s="240" t="s">
        <v>9</v>
      </c>
      <c r="G204" s="227" t="s">
        <v>41</v>
      </c>
      <c r="H204" s="226">
        <v>2</v>
      </c>
      <c r="I204" s="220"/>
      <c r="J204" s="42"/>
      <c r="K204" s="102"/>
      <c r="L204" s="102"/>
      <c r="M204" s="108"/>
    </row>
    <row r="205" spans="1:40" x14ac:dyDescent="0.25">
      <c r="A205" s="44"/>
      <c r="B205" s="44"/>
      <c r="C205" s="295" t="s">
        <v>204</v>
      </c>
      <c r="D205" s="139"/>
      <c r="E205" s="177" t="s">
        <v>101</v>
      </c>
      <c r="F205" s="196" t="s">
        <v>9</v>
      </c>
      <c r="G205" s="136" t="s">
        <v>45</v>
      </c>
      <c r="H205" s="135">
        <v>3</v>
      </c>
      <c r="I205" s="220"/>
      <c r="J205" s="42"/>
      <c r="K205" s="102"/>
      <c r="L205" s="102"/>
      <c r="M205" s="108"/>
    </row>
    <row r="206" spans="1:40" x14ac:dyDescent="0.25">
      <c r="A206" s="44"/>
      <c r="B206" s="44"/>
      <c r="C206" s="179"/>
      <c r="D206" s="139"/>
      <c r="E206" s="177" t="s">
        <v>102</v>
      </c>
      <c r="F206" s="196" t="s">
        <v>9</v>
      </c>
      <c r="G206" s="136" t="s">
        <v>45</v>
      </c>
      <c r="H206" s="135">
        <v>3</v>
      </c>
      <c r="I206" s="220"/>
      <c r="J206" s="42"/>
      <c r="K206" s="102"/>
      <c r="L206" s="102"/>
      <c r="M206" s="108"/>
    </row>
    <row r="207" spans="1:40" x14ac:dyDescent="0.25">
      <c r="A207" s="44"/>
      <c r="B207" s="44"/>
      <c r="C207" s="189"/>
      <c r="D207" s="139"/>
      <c r="E207" s="263"/>
      <c r="F207" s="267"/>
      <c r="G207" s="268"/>
      <c r="H207" s="269"/>
      <c r="I207" s="220"/>
      <c r="J207" s="42"/>
      <c r="K207" s="102"/>
      <c r="L207" s="102"/>
      <c r="M207" s="108"/>
    </row>
    <row r="208" spans="1:40" x14ac:dyDescent="0.25">
      <c r="A208" s="44"/>
      <c r="B208" s="44"/>
      <c r="C208" s="179"/>
      <c r="D208" s="139"/>
      <c r="E208" s="225" t="s">
        <v>108</v>
      </c>
      <c r="F208" s="192" t="s">
        <v>9</v>
      </c>
      <c r="G208" s="75" t="s">
        <v>43</v>
      </c>
      <c r="H208" s="226">
        <v>3</v>
      </c>
      <c r="I208" s="220">
        <f>SUM(H208:H209)</f>
        <v>6</v>
      </c>
      <c r="J208" s="42"/>
      <c r="K208" s="102"/>
      <c r="L208" s="102"/>
      <c r="M208" s="108"/>
    </row>
    <row r="209" spans="1:40" x14ac:dyDescent="0.25">
      <c r="A209" s="44"/>
      <c r="B209" s="44"/>
      <c r="C209" s="291"/>
      <c r="D209" s="139"/>
      <c r="E209" s="225" t="s">
        <v>107</v>
      </c>
      <c r="F209" s="192" t="s">
        <v>9</v>
      </c>
      <c r="G209" s="75" t="s">
        <v>43</v>
      </c>
      <c r="H209" s="226">
        <v>3</v>
      </c>
      <c r="I209" s="220"/>
      <c r="J209" s="42"/>
      <c r="K209" s="102"/>
      <c r="L209" s="102"/>
      <c r="M209" s="108"/>
    </row>
    <row r="210" spans="1:40" x14ac:dyDescent="0.25">
      <c r="A210" s="228"/>
      <c r="B210" s="228"/>
      <c r="C210" s="152"/>
      <c r="D210" s="228"/>
      <c r="E210" s="228"/>
      <c r="F210" s="203"/>
      <c r="G210" s="228"/>
      <c r="H210" s="228"/>
      <c r="I210" s="152"/>
      <c r="J210" s="228"/>
      <c r="K210" s="228"/>
      <c r="L210" s="152"/>
      <c r="M210" s="228"/>
      <c r="N210" s="225"/>
      <c r="O210" s="235"/>
    </row>
    <row r="211" spans="1:40" x14ac:dyDescent="0.25">
      <c r="A211" s="54" t="s">
        <v>488</v>
      </c>
      <c r="B211" s="54" t="s">
        <v>44</v>
      </c>
      <c r="C211" s="188" t="s">
        <v>489</v>
      </c>
      <c r="D211" s="139" t="s">
        <v>48</v>
      </c>
      <c r="E211" s="12"/>
      <c r="F211" s="12"/>
      <c r="G211" s="12"/>
      <c r="H211" s="12"/>
      <c r="I211" s="163">
        <f>SUM(I212:I215)</f>
        <v>8</v>
      </c>
      <c r="J211" s="42"/>
      <c r="K211" s="121">
        <v>44620</v>
      </c>
      <c r="L211" s="121">
        <v>44773</v>
      </c>
      <c r="M211" s="89">
        <v>0.59</v>
      </c>
      <c r="N211" s="225"/>
      <c r="O211" s="235"/>
    </row>
    <row r="212" spans="1:40" x14ac:dyDescent="0.25">
      <c r="A212" s="44"/>
      <c r="B212" s="44"/>
      <c r="C212" s="528" t="s">
        <v>490</v>
      </c>
      <c r="D212" s="139"/>
      <c r="E212" s="176" t="s">
        <v>208</v>
      </c>
      <c r="F212" s="150" t="s">
        <v>12</v>
      </c>
      <c r="G212" s="204" t="s">
        <v>46</v>
      </c>
      <c r="H212" s="128">
        <v>1</v>
      </c>
      <c r="I212" s="220">
        <f>SUM(H212:H215)</f>
        <v>8</v>
      </c>
      <c r="J212" s="42"/>
      <c r="K212" s="102"/>
      <c r="L212" s="102"/>
      <c r="M212" s="108"/>
      <c r="N212" s="225"/>
      <c r="O212" s="235"/>
    </row>
    <row r="213" spans="1:40" x14ac:dyDescent="0.25">
      <c r="A213" s="44"/>
      <c r="B213" s="44"/>
      <c r="C213" s="291" t="s">
        <v>493</v>
      </c>
      <c r="D213" s="139"/>
      <c r="E213" s="176" t="s">
        <v>209</v>
      </c>
      <c r="F213" s="150" t="s">
        <v>12</v>
      </c>
      <c r="G213" s="204" t="s">
        <v>46</v>
      </c>
      <c r="H213" s="128">
        <v>3</v>
      </c>
      <c r="I213" s="220"/>
      <c r="J213" s="42"/>
      <c r="K213" s="102"/>
      <c r="L213" s="102"/>
      <c r="M213" s="108"/>
      <c r="N213" s="225"/>
      <c r="O213" s="235"/>
    </row>
    <row r="214" spans="1:40" x14ac:dyDescent="0.25">
      <c r="A214" s="44"/>
      <c r="B214" s="44"/>
      <c r="C214" s="291"/>
      <c r="D214" s="139"/>
      <c r="E214" s="176" t="s">
        <v>210</v>
      </c>
      <c r="F214" s="150" t="s">
        <v>12</v>
      </c>
      <c r="G214" s="204" t="s">
        <v>46</v>
      </c>
      <c r="H214" s="128">
        <v>1</v>
      </c>
      <c r="I214" s="220"/>
      <c r="J214" s="42"/>
      <c r="K214" s="102"/>
      <c r="L214" s="102"/>
      <c r="M214" s="108"/>
      <c r="N214" s="225"/>
      <c r="O214" s="235"/>
    </row>
    <row r="215" spans="1:40" x14ac:dyDescent="0.25">
      <c r="A215" s="44"/>
      <c r="B215" s="44"/>
      <c r="C215" s="291"/>
      <c r="D215" s="139"/>
      <c r="E215" s="176" t="s">
        <v>211</v>
      </c>
      <c r="F215" s="150" t="s">
        <v>12</v>
      </c>
      <c r="G215" s="204" t="s">
        <v>46</v>
      </c>
      <c r="H215" s="128">
        <v>3</v>
      </c>
      <c r="I215" s="220"/>
      <c r="J215" s="42"/>
      <c r="K215" s="102"/>
      <c r="L215" s="102"/>
      <c r="M215" s="108"/>
      <c r="N215" s="225"/>
      <c r="O215" s="235"/>
    </row>
    <row r="216" spans="1:40" x14ac:dyDescent="0.25">
      <c r="A216" s="228"/>
      <c r="B216" s="228"/>
      <c r="C216" s="152"/>
      <c r="D216" s="228"/>
      <c r="E216" s="228"/>
      <c r="F216" s="203"/>
      <c r="G216" s="228"/>
      <c r="H216" s="228"/>
      <c r="I216" s="152"/>
      <c r="J216" s="228"/>
      <c r="K216" s="228"/>
      <c r="L216" s="152"/>
      <c r="M216" s="228"/>
      <c r="N216" s="7"/>
      <c r="O216" s="78"/>
      <c r="P216" s="217"/>
      <c r="Q216" s="217"/>
      <c r="R216" s="217"/>
      <c r="S216" s="217"/>
      <c r="T216" s="217"/>
      <c r="U216" s="217"/>
      <c r="V216" s="217"/>
      <c r="W216" s="217"/>
      <c r="X216" s="217"/>
      <c r="Y216" s="217"/>
      <c r="Z216" s="217"/>
      <c r="AA216" s="217"/>
      <c r="AB216" s="217"/>
      <c r="AC216" s="217"/>
      <c r="AD216" s="217"/>
      <c r="AE216" s="217"/>
      <c r="AF216" s="217"/>
      <c r="AG216" s="217"/>
      <c r="AH216" s="217"/>
      <c r="AI216" s="217"/>
      <c r="AJ216" s="217"/>
      <c r="AK216" s="217"/>
      <c r="AL216" s="217"/>
      <c r="AM216" s="217"/>
      <c r="AN216" s="217"/>
    </row>
    <row r="217" spans="1:40" x14ac:dyDescent="0.25">
      <c r="A217" s="237" t="s">
        <v>141</v>
      </c>
      <c r="B217" s="237" t="s">
        <v>7</v>
      </c>
      <c r="C217" s="188" t="s">
        <v>370</v>
      </c>
      <c r="D217" s="96" t="s">
        <v>48</v>
      </c>
      <c r="E217" s="151"/>
      <c r="F217" s="202"/>
      <c r="G217" s="92"/>
      <c r="H217" s="93"/>
      <c r="I217" s="145">
        <f>SUM(I218:I223)</f>
        <v>12</v>
      </c>
      <c r="J217" s="130">
        <f>I217/2</f>
        <v>6</v>
      </c>
      <c r="K217" s="121">
        <v>44455</v>
      </c>
      <c r="L217" s="121">
        <v>44819</v>
      </c>
      <c r="M217" s="221">
        <v>0.5</v>
      </c>
      <c r="N217" s="7"/>
      <c r="O217" s="78" t="e">
        <f>SUM(P217:AN217)</f>
        <v>#REF!</v>
      </c>
      <c r="P217" s="26" t="e">
        <f>#REF!/24</f>
        <v>#REF!</v>
      </c>
      <c r="Q217" s="26" t="e">
        <f>#REF!/24</f>
        <v>#REF!</v>
      </c>
      <c r="R217" s="26" t="e">
        <f>#REF!/24</f>
        <v>#REF!</v>
      </c>
      <c r="S217" s="26" t="e">
        <f>#REF!/24</f>
        <v>#REF!</v>
      </c>
      <c r="T217" s="26" t="e">
        <f>#REF!/24</f>
        <v>#REF!</v>
      </c>
      <c r="U217" s="26" t="e">
        <f>#REF!/24</f>
        <v>#REF!</v>
      </c>
      <c r="V217" s="26" t="e">
        <f>#REF!/24</f>
        <v>#REF!</v>
      </c>
      <c r="W217" s="26" t="e">
        <f>#REF!/24</f>
        <v>#REF!</v>
      </c>
      <c r="X217" s="26" t="e">
        <f>#REF!/24</f>
        <v>#REF!</v>
      </c>
      <c r="Y217" s="26" t="e">
        <f>#REF!/24</f>
        <v>#REF!</v>
      </c>
      <c r="Z217" s="26" t="e">
        <f>#REF!/24</f>
        <v>#REF!</v>
      </c>
      <c r="AA217" s="26" t="e">
        <f>#REF!/24</f>
        <v>#REF!</v>
      </c>
      <c r="AB217" s="26" t="e">
        <f>#REF!/24</f>
        <v>#REF!</v>
      </c>
      <c r="AC217" s="26" t="e">
        <f>#REF!/24</f>
        <v>#REF!</v>
      </c>
      <c r="AD217" s="26" t="e">
        <f>#REF!/24</f>
        <v>#REF!</v>
      </c>
      <c r="AE217" s="26" t="e">
        <f>#REF!/24</f>
        <v>#REF!</v>
      </c>
      <c r="AF217" s="26" t="e">
        <f>#REF!/24</f>
        <v>#REF!</v>
      </c>
      <c r="AG217" s="26" t="e">
        <f>#REF!/24</f>
        <v>#REF!</v>
      </c>
      <c r="AH217" s="26" t="e">
        <f>#REF!/24</f>
        <v>#REF!</v>
      </c>
      <c r="AI217" s="26" t="e">
        <f>#REF!/24</f>
        <v>#REF!</v>
      </c>
      <c r="AJ217" s="26" t="e">
        <f>#REF!/24</f>
        <v>#REF!</v>
      </c>
      <c r="AK217" s="26" t="e">
        <f>#REF!/24</f>
        <v>#REF!</v>
      </c>
      <c r="AL217" s="26" t="e">
        <f>#REF!/24</f>
        <v>#REF!</v>
      </c>
      <c r="AM217" s="26" t="e">
        <f>#REF!/24</f>
        <v>#REF!</v>
      </c>
      <c r="AN217" s="26" t="e">
        <f>#REF!/24</f>
        <v>#REF!</v>
      </c>
    </row>
    <row r="218" spans="1:40" x14ac:dyDescent="0.25">
      <c r="C218" s="71"/>
      <c r="D218" s="218"/>
      <c r="E218" s="1" t="s">
        <v>461</v>
      </c>
      <c r="F218" s="8" t="s">
        <v>9</v>
      </c>
      <c r="G218" s="86" t="s">
        <v>41</v>
      </c>
      <c r="H218" s="436">
        <v>5</v>
      </c>
      <c r="I218" s="224">
        <f>SUM(H218:H220)</f>
        <v>6</v>
      </c>
      <c r="K218" s="132"/>
      <c r="L218" s="132"/>
      <c r="M218" s="239"/>
      <c r="N218" s="7" t="str">
        <f t="shared" ref="N218:N219" ca="1" si="17">IF(YEAR(L218)=YEAR(TODAY()),IF(MONTH(L218)-MONTH(TODAY())&gt;0,IF(MONTH(L218)-MONTH(TODAY())&lt;=3,"Renovar Contrato?",""),""),"")</f>
        <v/>
      </c>
      <c r="O218" s="12"/>
      <c r="P218" s="39" t="str">
        <f t="shared" ref="P218:AN223" si="18">IF($F218=P$1,$H218," ")</f>
        <v xml:space="preserve"> </v>
      </c>
      <c r="Q218" s="39" t="str">
        <f t="shared" si="18"/>
        <v xml:space="preserve"> </v>
      </c>
      <c r="R218" s="39">
        <f t="shared" si="18"/>
        <v>5</v>
      </c>
      <c r="S218" s="39" t="str">
        <f t="shared" si="18"/>
        <v xml:space="preserve"> </v>
      </c>
      <c r="T218" s="39" t="str">
        <f t="shared" si="18"/>
        <v xml:space="preserve"> </v>
      </c>
      <c r="U218" s="39" t="str">
        <f t="shared" si="18"/>
        <v xml:space="preserve"> </v>
      </c>
      <c r="V218" s="39" t="str">
        <f t="shared" si="18"/>
        <v xml:space="preserve"> </v>
      </c>
      <c r="W218" s="39" t="str">
        <f t="shared" si="18"/>
        <v xml:space="preserve"> </v>
      </c>
      <c r="X218" s="39" t="str">
        <f t="shared" si="18"/>
        <v xml:space="preserve"> </v>
      </c>
      <c r="Y218" s="39" t="str">
        <f t="shared" si="18"/>
        <v xml:space="preserve"> </v>
      </c>
      <c r="Z218" s="39" t="str">
        <f t="shared" si="18"/>
        <v xml:space="preserve"> </v>
      </c>
      <c r="AA218" s="39" t="str">
        <f t="shared" si="18"/>
        <v xml:space="preserve"> </v>
      </c>
      <c r="AB218" s="39" t="str">
        <f t="shared" si="18"/>
        <v xml:space="preserve"> </v>
      </c>
      <c r="AC218" s="39" t="str">
        <f t="shared" si="18"/>
        <v xml:space="preserve"> </v>
      </c>
      <c r="AD218" s="39" t="str">
        <f t="shared" si="18"/>
        <v xml:space="preserve"> </v>
      </c>
      <c r="AE218" s="39" t="str">
        <f t="shared" si="18"/>
        <v xml:space="preserve"> </v>
      </c>
      <c r="AF218" s="39" t="str">
        <f t="shared" si="18"/>
        <v xml:space="preserve"> </v>
      </c>
      <c r="AG218" s="39" t="str">
        <f t="shared" si="18"/>
        <v xml:space="preserve"> </v>
      </c>
      <c r="AH218" s="39" t="str">
        <f t="shared" si="18"/>
        <v xml:space="preserve"> </v>
      </c>
      <c r="AI218" s="39" t="str">
        <f t="shared" si="18"/>
        <v xml:space="preserve"> </v>
      </c>
      <c r="AJ218" s="39" t="str">
        <f t="shared" si="18"/>
        <v xml:space="preserve"> </v>
      </c>
      <c r="AK218" s="39" t="str">
        <f t="shared" si="18"/>
        <v xml:space="preserve"> </v>
      </c>
      <c r="AL218" s="39" t="str">
        <f t="shared" si="18"/>
        <v xml:space="preserve"> </v>
      </c>
      <c r="AM218" s="39" t="str">
        <f t="shared" si="18"/>
        <v xml:space="preserve"> </v>
      </c>
      <c r="AN218" s="39" t="str">
        <f t="shared" si="18"/>
        <v xml:space="preserve"> </v>
      </c>
    </row>
    <row r="219" spans="1:40" x14ac:dyDescent="0.25">
      <c r="A219" s="12"/>
      <c r="B219" s="12"/>
      <c r="C219" s="294" t="s">
        <v>233</v>
      </c>
      <c r="D219" s="96"/>
      <c r="E219" s="1" t="s">
        <v>451</v>
      </c>
      <c r="F219" s="8" t="s">
        <v>9</v>
      </c>
      <c r="G219" s="86" t="s">
        <v>41</v>
      </c>
      <c r="H219" s="436"/>
      <c r="I219" s="107"/>
      <c r="J219" s="220"/>
      <c r="K219" s="103"/>
      <c r="L219" s="103"/>
      <c r="M219" s="94"/>
      <c r="N219" s="7" t="str">
        <f t="shared" ca="1" si="17"/>
        <v/>
      </c>
      <c r="O219" s="12"/>
      <c r="P219" s="39" t="str">
        <f t="shared" si="18"/>
        <v xml:space="preserve"> </v>
      </c>
      <c r="Q219" s="39" t="str">
        <f t="shared" si="18"/>
        <v xml:space="preserve"> </v>
      </c>
      <c r="R219" s="39">
        <f t="shared" si="18"/>
        <v>0</v>
      </c>
      <c r="S219" s="39" t="str">
        <f t="shared" si="18"/>
        <v xml:space="preserve"> </v>
      </c>
      <c r="T219" s="39" t="str">
        <f t="shared" si="18"/>
        <v xml:space="preserve"> </v>
      </c>
      <c r="U219" s="39" t="str">
        <f t="shared" si="18"/>
        <v xml:space="preserve"> </v>
      </c>
      <c r="V219" s="39" t="str">
        <f t="shared" si="18"/>
        <v xml:space="preserve"> </v>
      </c>
      <c r="W219" s="39" t="str">
        <f t="shared" si="18"/>
        <v xml:space="preserve"> </v>
      </c>
      <c r="X219" s="39" t="str">
        <f t="shared" si="18"/>
        <v xml:space="preserve"> </v>
      </c>
      <c r="Y219" s="39" t="str">
        <f t="shared" si="18"/>
        <v xml:space="preserve"> </v>
      </c>
      <c r="Z219" s="39" t="str">
        <f t="shared" si="18"/>
        <v xml:space="preserve"> </v>
      </c>
      <c r="AA219" s="39" t="str">
        <f t="shared" si="18"/>
        <v xml:space="preserve"> </v>
      </c>
      <c r="AB219" s="39" t="str">
        <f t="shared" si="18"/>
        <v xml:space="preserve"> </v>
      </c>
      <c r="AC219" s="39" t="str">
        <f t="shared" si="18"/>
        <v xml:space="preserve"> </v>
      </c>
      <c r="AD219" s="39" t="str">
        <f t="shared" si="18"/>
        <v xml:space="preserve"> </v>
      </c>
      <c r="AE219" s="39" t="str">
        <f t="shared" si="18"/>
        <v xml:space="preserve"> </v>
      </c>
      <c r="AF219" s="39" t="str">
        <f t="shared" si="18"/>
        <v xml:space="preserve"> </v>
      </c>
      <c r="AG219" s="39" t="str">
        <f t="shared" si="18"/>
        <v xml:space="preserve"> </v>
      </c>
      <c r="AH219" s="39" t="str">
        <f t="shared" si="18"/>
        <v xml:space="preserve"> </v>
      </c>
      <c r="AI219" s="39" t="str">
        <f t="shared" si="18"/>
        <v xml:space="preserve"> </v>
      </c>
      <c r="AJ219" s="39" t="str">
        <f t="shared" si="18"/>
        <v xml:space="preserve"> </v>
      </c>
      <c r="AK219" s="39" t="str">
        <f t="shared" si="18"/>
        <v xml:space="preserve"> </v>
      </c>
      <c r="AL219" s="39" t="str">
        <f t="shared" si="18"/>
        <v xml:space="preserve"> </v>
      </c>
      <c r="AM219" s="39" t="str">
        <f t="shared" si="18"/>
        <v xml:space="preserve"> </v>
      </c>
      <c r="AN219" s="39" t="str">
        <f t="shared" si="18"/>
        <v xml:space="preserve"> </v>
      </c>
    </row>
    <row r="220" spans="1:40" x14ac:dyDescent="0.25">
      <c r="A220" s="12"/>
      <c r="B220" s="12"/>
      <c r="C220" s="295" t="s">
        <v>205</v>
      </c>
      <c r="D220" s="111"/>
      <c r="E220" s="1" t="s">
        <v>452</v>
      </c>
      <c r="F220" s="191" t="s">
        <v>13</v>
      </c>
      <c r="G220" s="75" t="s">
        <v>40</v>
      </c>
      <c r="H220" s="91">
        <v>1</v>
      </c>
      <c r="I220" s="107"/>
      <c r="J220" s="220"/>
      <c r="K220" s="103"/>
      <c r="L220" s="103"/>
      <c r="M220" s="94"/>
      <c r="N220" s="7"/>
      <c r="O220" s="12"/>
    </row>
    <row r="221" spans="1:40" x14ac:dyDescent="0.25">
      <c r="A221" s="12"/>
      <c r="B221" s="12"/>
      <c r="C221" s="290"/>
      <c r="D221" s="111"/>
      <c r="E221" s="263"/>
      <c r="F221" s="264"/>
      <c r="G221" s="257"/>
      <c r="H221" s="273"/>
      <c r="I221" s="107"/>
      <c r="J221" s="220"/>
      <c r="K221" s="103"/>
      <c r="L221" s="103"/>
      <c r="M221" s="94"/>
      <c r="N221" s="7"/>
      <c r="O221" s="12"/>
    </row>
    <row r="222" spans="1:40" x14ac:dyDescent="0.25">
      <c r="A222" s="12"/>
      <c r="B222" s="12"/>
      <c r="C222" s="291"/>
      <c r="D222" s="111"/>
      <c r="E222" s="1" t="s">
        <v>144</v>
      </c>
      <c r="F222" s="8" t="s">
        <v>13</v>
      </c>
      <c r="G222" s="86" t="s">
        <v>42</v>
      </c>
      <c r="H222" s="134">
        <v>4</v>
      </c>
      <c r="I222" s="91"/>
      <c r="J222" s="220"/>
      <c r="K222" s="103"/>
      <c r="L222" s="103"/>
      <c r="M222" s="94"/>
      <c r="N222" s="7"/>
      <c r="O222" s="12"/>
    </row>
    <row r="223" spans="1:40" x14ac:dyDescent="0.25">
      <c r="A223" s="12"/>
      <c r="B223" s="12"/>
      <c r="C223" s="29"/>
      <c r="D223" s="96"/>
      <c r="E223" s="1" t="s">
        <v>145</v>
      </c>
      <c r="F223" s="8" t="s">
        <v>13</v>
      </c>
      <c r="G223" s="86" t="s">
        <v>42</v>
      </c>
      <c r="H223" s="134">
        <v>2</v>
      </c>
      <c r="I223" s="107">
        <f>SUM(H222:H223)</f>
        <v>6</v>
      </c>
      <c r="J223" s="220"/>
      <c r="K223" s="103"/>
      <c r="L223" s="103"/>
      <c r="M223" s="94"/>
      <c r="N223" s="7" t="str">
        <f t="shared" ref="N223" ca="1" si="19">IF(YEAR(L223)=YEAR(TODAY()),IF(MONTH(L223)-MONTH(TODAY())&gt;0,IF(MONTH(L223)-MONTH(TODAY())&lt;=3,"Renovar Contrato?",""),""),"")</f>
        <v/>
      </c>
      <c r="O223" s="12"/>
      <c r="P223" s="39" t="str">
        <f t="shared" si="18"/>
        <v xml:space="preserve"> </v>
      </c>
      <c r="Q223" s="39" t="str">
        <f t="shared" si="18"/>
        <v xml:space="preserve"> </v>
      </c>
      <c r="R223" s="39" t="str">
        <f t="shared" si="18"/>
        <v xml:space="preserve"> </v>
      </c>
      <c r="S223" s="39" t="str">
        <f t="shared" si="18"/>
        <v xml:space="preserve"> </v>
      </c>
      <c r="T223" s="39" t="str">
        <f t="shared" si="18"/>
        <v xml:space="preserve"> </v>
      </c>
      <c r="U223" s="39" t="str">
        <f t="shared" si="18"/>
        <v xml:space="preserve"> </v>
      </c>
      <c r="V223" s="39" t="str">
        <f t="shared" si="18"/>
        <v xml:space="preserve"> </v>
      </c>
      <c r="W223" s="39" t="str">
        <f t="shared" si="18"/>
        <v xml:space="preserve"> </v>
      </c>
      <c r="X223" s="39" t="str">
        <f t="shared" si="18"/>
        <v xml:space="preserve"> </v>
      </c>
      <c r="Y223" s="39">
        <f t="shared" si="18"/>
        <v>2</v>
      </c>
      <c r="Z223" s="39" t="str">
        <f t="shared" si="18"/>
        <v xml:space="preserve"> </v>
      </c>
      <c r="AA223" s="39" t="str">
        <f t="shared" si="18"/>
        <v xml:space="preserve"> </v>
      </c>
      <c r="AB223" s="39" t="str">
        <f t="shared" si="18"/>
        <v xml:space="preserve"> </v>
      </c>
      <c r="AC223" s="39" t="str">
        <f t="shared" si="18"/>
        <v xml:space="preserve"> </v>
      </c>
      <c r="AD223" s="39" t="str">
        <f t="shared" si="18"/>
        <v xml:space="preserve"> </v>
      </c>
      <c r="AE223" s="39" t="str">
        <f t="shared" si="18"/>
        <v xml:space="preserve"> </v>
      </c>
      <c r="AF223" s="39" t="str">
        <f t="shared" si="18"/>
        <v xml:space="preserve"> </v>
      </c>
      <c r="AG223" s="39" t="str">
        <f t="shared" si="18"/>
        <v xml:space="preserve"> </v>
      </c>
      <c r="AH223" s="39" t="str">
        <f t="shared" si="18"/>
        <v xml:space="preserve"> </v>
      </c>
      <c r="AI223" s="39" t="str">
        <f t="shared" si="18"/>
        <v xml:space="preserve"> </v>
      </c>
      <c r="AJ223" s="39" t="str">
        <f t="shared" si="18"/>
        <v xml:space="preserve"> </v>
      </c>
      <c r="AK223" s="39" t="str">
        <f t="shared" si="18"/>
        <v xml:space="preserve"> </v>
      </c>
      <c r="AL223" s="39" t="str">
        <f t="shared" si="18"/>
        <v xml:space="preserve"> </v>
      </c>
      <c r="AM223" s="39" t="str">
        <f t="shared" si="18"/>
        <v xml:space="preserve"> </v>
      </c>
      <c r="AN223" s="39" t="str">
        <f t="shared" si="18"/>
        <v xml:space="preserve"> </v>
      </c>
    </row>
    <row r="224" spans="1:40" s="219" customFormat="1" ht="13.8" x14ac:dyDescent="0.3">
      <c r="A224" s="440"/>
      <c r="B224" s="440"/>
      <c r="C224" s="441"/>
      <c r="D224" s="442"/>
      <c r="E224" s="443"/>
      <c r="F224" s="444"/>
      <c r="G224" s="445"/>
      <c r="H224" s="443"/>
      <c r="I224" s="446"/>
      <c r="J224" s="446"/>
      <c r="K224" s="447"/>
      <c r="L224" s="447"/>
      <c r="M224" s="448"/>
      <c r="N224" s="236"/>
      <c r="O224" s="78" t="e">
        <f>SUM(P224:AN224)</f>
        <v>#REF!</v>
      </c>
      <c r="P224" s="217" t="e">
        <f>SUM(#REF!)</f>
        <v>#REF!</v>
      </c>
      <c r="Q224" s="217" t="e">
        <f>SUM(#REF!)</f>
        <v>#REF!</v>
      </c>
      <c r="R224" s="217" t="e">
        <f>SUM(#REF!)</f>
        <v>#REF!</v>
      </c>
      <c r="S224" s="217" t="e">
        <f>SUM(#REF!)</f>
        <v>#REF!</v>
      </c>
      <c r="T224" s="217" t="e">
        <f>SUM(#REF!)</f>
        <v>#REF!</v>
      </c>
      <c r="U224" s="217" t="e">
        <f>SUM(#REF!)</f>
        <v>#REF!</v>
      </c>
      <c r="V224" s="217" t="e">
        <f>SUM(#REF!)</f>
        <v>#REF!</v>
      </c>
      <c r="W224" s="217" t="e">
        <f>SUM(#REF!)</f>
        <v>#REF!</v>
      </c>
      <c r="X224" s="217" t="e">
        <f>SUM(#REF!)</f>
        <v>#REF!</v>
      </c>
      <c r="Y224" s="217" t="e">
        <f>SUM(#REF!)</f>
        <v>#REF!</v>
      </c>
      <c r="Z224" s="217" t="e">
        <f>SUM(#REF!)</f>
        <v>#REF!</v>
      </c>
      <c r="AA224" s="217" t="e">
        <f>SUM(#REF!)</f>
        <v>#REF!</v>
      </c>
      <c r="AB224" s="217" t="e">
        <f>SUM(#REF!)</f>
        <v>#REF!</v>
      </c>
      <c r="AC224" s="217" t="e">
        <f>SUM(#REF!)</f>
        <v>#REF!</v>
      </c>
      <c r="AD224" s="217" t="e">
        <f>SUM(#REF!)</f>
        <v>#REF!</v>
      </c>
      <c r="AE224" s="217" t="e">
        <f>SUM(#REF!)</f>
        <v>#REF!</v>
      </c>
      <c r="AF224" s="217" t="e">
        <f>SUM(#REF!)</f>
        <v>#REF!</v>
      </c>
      <c r="AG224" s="217" t="e">
        <f>SUM(#REF!)</f>
        <v>#REF!</v>
      </c>
      <c r="AH224" s="217" t="e">
        <f>SUM(#REF!)</f>
        <v>#REF!</v>
      </c>
      <c r="AI224" s="217" t="e">
        <f>SUM(#REF!)</f>
        <v>#REF!</v>
      </c>
      <c r="AJ224" s="217" t="e">
        <f>SUM(#REF!)</f>
        <v>#REF!</v>
      </c>
      <c r="AK224" s="217" t="e">
        <f>SUM(#REF!)</f>
        <v>#REF!</v>
      </c>
      <c r="AL224" s="217" t="e">
        <f>SUM(#REF!)</f>
        <v>#REF!</v>
      </c>
      <c r="AM224" s="217" t="e">
        <f>SUM(#REF!)</f>
        <v>#REF!</v>
      </c>
      <c r="AN224" s="217" t="e">
        <f>SUM(#REF!)</f>
        <v>#REF!</v>
      </c>
    </row>
    <row r="225" spans="1:40" s="219" customFormat="1" ht="13.8" x14ac:dyDescent="0.3">
      <c r="A225" s="440"/>
      <c r="B225" s="440"/>
      <c r="C225" s="441"/>
      <c r="D225" s="442"/>
      <c r="E225" s="443"/>
      <c r="F225" s="444"/>
      <c r="G225" s="445"/>
      <c r="H225" s="443"/>
      <c r="I225" s="446"/>
      <c r="J225" s="446"/>
      <c r="K225" s="447"/>
      <c r="L225" s="447"/>
      <c r="M225" s="448"/>
      <c r="N225" s="236"/>
      <c r="O225" s="78" t="e">
        <f>SUM(P225:AN225)</f>
        <v>#REF!</v>
      </c>
      <c r="P225" s="217" t="e">
        <f>SUM(#REF!)</f>
        <v>#REF!</v>
      </c>
      <c r="Q225" s="217" t="e">
        <f>SUM(#REF!)</f>
        <v>#REF!</v>
      </c>
      <c r="R225" s="217" t="e">
        <f>SUM(#REF!)</f>
        <v>#REF!</v>
      </c>
      <c r="S225" s="217" t="e">
        <f>SUM(#REF!)</f>
        <v>#REF!</v>
      </c>
      <c r="T225" s="217" t="e">
        <f>SUM(#REF!)</f>
        <v>#REF!</v>
      </c>
      <c r="U225" s="217" t="e">
        <f>SUM(#REF!)</f>
        <v>#REF!</v>
      </c>
      <c r="V225" s="217" t="e">
        <f>SUM(#REF!)</f>
        <v>#REF!</v>
      </c>
      <c r="W225" s="217" t="e">
        <f>SUM(#REF!)</f>
        <v>#REF!</v>
      </c>
      <c r="X225" s="217" t="e">
        <f>SUM(#REF!)</f>
        <v>#REF!</v>
      </c>
      <c r="Y225" s="217" t="e">
        <f>SUM(#REF!)</f>
        <v>#REF!</v>
      </c>
      <c r="Z225" s="217" t="e">
        <f>SUM(#REF!)</f>
        <v>#REF!</v>
      </c>
      <c r="AA225" s="217" t="e">
        <f>SUM(#REF!)</f>
        <v>#REF!</v>
      </c>
      <c r="AB225" s="217" t="e">
        <f>SUM(#REF!)</f>
        <v>#REF!</v>
      </c>
      <c r="AC225" s="217" t="e">
        <f>SUM(#REF!)</f>
        <v>#REF!</v>
      </c>
      <c r="AD225" s="217" t="e">
        <f>SUM(#REF!)</f>
        <v>#REF!</v>
      </c>
      <c r="AE225" s="217" t="e">
        <f>SUM(#REF!)</f>
        <v>#REF!</v>
      </c>
      <c r="AF225" s="217" t="e">
        <f>SUM(#REF!)</f>
        <v>#REF!</v>
      </c>
      <c r="AG225" s="217" t="e">
        <f>SUM(#REF!)</f>
        <v>#REF!</v>
      </c>
      <c r="AH225" s="217" t="e">
        <f>SUM(#REF!)</f>
        <v>#REF!</v>
      </c>
      <c r="AI225" s="217" t="e">
        <f>SUM(#REF!)</f>
        <v>#REF!</v>
      </c>
      <c r="AJ225" s="217" t="e">
        <f>SUM(#REF!)</f>
        <v>#REF!</v>
      </c>
      <c r="AK225" s="217" t="e">
        <f>SUM(#REF!)</f>
        <v>#REF!</v>
      </c>
      <c r="AL225" s="217" t="e">
        <f>SUM(#REF!)</f>
        <v>#REF!</v>
      </c>
      <c r="AM225" s="217" t="e">
        <f>SUM(#REF!)</f>
        <v>#REF!</v>
      </c>
      <c r="AN225" s="217" t="e">
        <f>SUM(#REF!)</f>
        <v>#REF!</v>
      </c>
    </row>
    <row r="226" spans="1:40" x14ac:dyDescent="0.25">
      <c r="A226" s="237" t="s">
        <v>216</v>
      </c>
      <c r="B226" s="115" t="s">
        <v>44</v>
      </c>
      <c r="C226" s="241" t="s">
        <v>111</v>
      </c>
      <c r="D226" s="106" t="s">
        <v>48</v>
      </c>
      <c r="E226" s="142"/>
      <c r="F226" s="192"/>
      <c r="G226" s="9"/>
      <c r="H226" s="8"/>
      <c r="I226" s="32">
        <f>SUM(I227:I228)</f>
        <v>1.4</v>
      </c>
      <c r="J226" s="220">
        <f>I226/2</f>
        <v>0.7</v>
      </c>
      <c r="K226" s="121">
        <v>44564</v>
      </c>
      <c r="L226" s="121">
        <v>44619</v>
      </c>
      <c r="M226" s="89">
        <v>0.2</v>
      </c>
    </row>
    <row r="227" spans="1:40" x14ac:dyDescent="0.25">
      <c r="A227" s="12"/>
      <c r="B227" s="12"/>
      <c r="C227" s="528" t="s">
        <v>491</v>
      </c>
      <c r="D227" s="218"/>
      <c r="E227" s="1" t="s">
        <v>197</v>
      </c>
      <c r="F227" s="192" t="s">
        <v>24</v>
      </c>
      <c r="G227" s="55" t="s">
        <v>41</v>
      </c>
      <c r="H227" s="134">
        <v>1.4</v>
      </c>
      <c r="I227" s="224">
        <v>1.4</v>
      </c>
      <c r="J227" s="42"/>
      <c r="K227" s="238"/>
      <c r="L227" s="238"/>
      <c r="M227" s="133"/>
    </row>
    <row r="228" spans="1:40" x14ac:dyDescent="0.25">
      <c r="A228" s="12"/>
      <c r="B228" s="12"/>
      <c r="C228" s="315"/>
      <c r="D228" s="106"/>
      <c r="E228" s="255"/>
      <c r="F228" s="264"/>
      <c r="G228" s="272"/>
      <c r="H228" s="273"/>
      <c r="I228" s="220"/>
      <c r="J228" s="42"/>
      <c r="K228" s="238"/>
      <c r="L228" s="238"/>
      <c r="M228" s="239"/>
    </row>
    <row r="229" spans="1:40" x14ac:dyDescent="0.25">
      <c r="A229" s="250"/>
      <c r="B229" s="250"/>
      <c r="C229" s="229"/>
      <c r="D229" s="230"/>
      <c r="E229" s="215"/>
      <c r="F229" s="195"/>
      <c r="G229" s="216"/>
      <c r="H229" s="215"/>
      <c r="I229" s="231"/>
      <c r="J229" s="231"/>
      <c r="K229" s="232"/>
      <c r="L229" s="232"/>
      <c r="M229" s="233"/>
    </row>
    <row r="230" spans="1:40" x14ac:dyDescent="0.25">
      <c r="A230" s="237" t="s">
        <v>455</v>
      </c>
      <c r="B230" s="115" t="s">
        <v>39</v>
      </c>
      <c r="C230" s="166" t="s">
        <v>223</v>
      </c>
      <c r="D230" s="96" t="s">
        <v>48</v>
      </c>
      <c r="E230" s="225"/>
      <c r="F230" s="225"/>
      <c r="G230" s="299"/>
      <c r="H230" s="225"/>
      <c r="I230" s="145">
        <f>SUM(I231:I241)</f>
        <v>25</v>
      </c>
      <c r="J230" s="224">
        <f>I230/2</f>
        <v>12.5</v>
      </c>
      <c r="K230" s="121">
        <v>44455</v>
      </c>
      <c r="L230" s="121">
        <v>44819</v>
      </c>
      <c r="M230" s="221">
        <v>1</v>
      </c>
    </row>
    <row r="231" spans="1:40" x14ac:dyDescent="0.25">
      <c r="A231" s="234"/>
      <c r="B231" s="234"/>
      <c r="C231" s="166"/>
      <c r="D231" s="96"/>
      <c r="E231" s="1"/>
      <c r="F231" s="149"/>
      <c r="G231" s="55"/>
      <c r="H231" s="134"/>
      <c r="I231" s="224">
        <f>SUM(H232:H239)</f>
        <v>16</v>
      </c>
      <c r="J231" s="224"/>
      <c r="K231" s="132"/>
      <c r="L231" s="132"/>
      <c r="M231" s="239"/>
    </row>
    <row r="232" spans="1:40" x14ac:dyDescent="0.25">
      <c r="A232" s="234"/>
      <c r="B232" s="234"/>
      <c r="C232" s="294" t="s">
        <v>449</v>
      </c>
      <c r="D232" s="96"/>
      <c r="E232" s="1" t="s">
        <v>441</v>
      </c>
      <c r="F232" s="192" t="s">
        <v>12</v>
      </c>
      <c r="G232" s="86" t="s">
        <v>45</v>
      </c>
      <c r="H232" s="134">
        <v>2</v>
      </c>
      <c r="I232" s="317"/>
      <c r="J232" s="224"/>
      <c r="K232" s="132"/>
      <c r="L232" s="132"/>
      <c r="M232" s="239"/>
    </row>
    <row r="233" spans="1:40" x14ac:dyDescent="0.25">
      <c r="B233" s="225"/>
      <c r="C233" s="295" t="s">
        <v>450</v>
      </c>
      <c r="D233" s="96"/>
      <c r="E233" s="1" t="s">
        <v>442</v>
      </c>
      <c r="F233" s="192" t="s">
        <v>12</v>
      </c>
      <c r="G233" s="86" t="s">
        <v>45</v>
      </c>
      <c r="H233" s="134">
        <v>2</v>
      </c>
      <c r="I233" s="224"/>
      <c r="J233" s="300"/>
      <c r="K233" s="301"/>
      <c r="L233" s="301"/>
      <c r="M233" s="302"/>
    </row>
    <row r="234" spans="1:40" x14ac:dyDescent="0.25">
      <c r="B234" s="225"/>
      <c r="C234" s="179"/>
      <c r="D234" s="96"/>
      <c r="E234" s="312" t="s">
        <v>194</v>
      </c>
      <c r="F234" s="192" t="s">
        <v>21</v>
      </c>
      <c r="G234" s="313" t="s">
        <v>41</v>
      </c>
      <c r="H234" s="8">
        <v>2</v>
      </c>
      <c r="I234" s="224"/>
      <c r="J234" s="300"/>
      <c r="K234" s="301"/>
      <c r="L234" s="301"/>
      <c r="M234" s="302"/>
    </row>
    <row r="235" spans="1:40" x14ac:dyDescent="0.25">
      <c r="B235" s="225"/>
      <c r="C235" s="189"/>
      <c r="D235" s="96"/>
      <c r="E235" s="312" t="s">
        <v>217</v>
      </c>
      <c r="F235" s="192" t="s">
        <v>11</v>
      </c>
      <c r="G235" s="313" t="s">
        <v>41</v>
      </c>
      <c r="H235" s="8">
        <v>2</v>
      </c>
      <c r="I235" s="224"/>
      <c r="J235" s="300"/>
      <c r="K235" s="301"/>
      <c r="L235" s="301"/>
      <c r="M235" s="302"/>
    </row>
    <row r="236" spans="1:40" x14ac:dyDescent="0.25">
      <c r="B236" s="225"/>
      <c r="C236" s="298"/>
      <c r="D236" s="96"/>
      <c r="E236" s="225" t="s">
        <v>438</v>
      </c>
      <c r="F236" s="192" t="s">
        <v>218</v>
      </c>
      <c r="G236" s="313" t="s">
        <v>41</v>
      </c>
      <c r="H236" s="289">
        <v>2</v>
      </c>
      <c r="I236" s="224"/>
      <c r="J236" s="300"/>
      <c r="K236" s="301"/>
      <c r="L236" s="301"/>
      <c r="M236" s="302"/>
    </row>
    <row r="237" spans="1:40" x14ac:dyDescent="0.25">
      <c r="B237" s="225"/>
      <c r="C237" s="427"/>
      <c r="D237" s="96"/>
      <c r="E237" s="1" t="s">
        <v>438</v>
      </c>
      <c r="F237" s="150" t="s">
        <v>32</v>
      </c>
      <c r="G237" s="86" t="s">
        <v>41</v>
      </c>
      <c r="H237" s="436"/>
      <c r="I237" s="224"/>
      <c r="J237" s="300"/>
      <c r="K237" s="301"/>
      <c r="L237" s="301"/>
      <c r="M237" s="302"/>
    </row>
    <row r="238" spans="1:40" x14ac:dyDescent="0.25">
      <c r="B238" s="225"/>
      <c r="C238" s="466" t="s">
        <v>460</v>
      </c>
      <c r="D238" s="96"/>
      <c r="E238" s="1" t="s">
        <v>440</v>
      </c>
      <c r="F238" s="149" t="s">
        <v>149</v>
      </c>
      <c r="G238" s="55" t="s">
        <v>42</v>
      </c>
      <c r="H238" s="134">
        <v>3</v>
      </c>
      <c r="I238" s="224"/>
      <c r="J238" s="300"/>
      <c r="K238" s="301"/>
      <c r="L238" s="301"/>
      <c r="M238" s="302"/>
      <c r="N238" s="225"/>
      <c r="O238" s="235"/>
    </row>
    <row r="239" spans="1:40" x14ac:dyDescent="0.25">
      <c r="B239" s="225"/>
      <c r="C239" s="427"/>
      <c r="D239" s="96"/>
      <c r="E239" s="1" t="s">
        <v>431</v>
      </c>
      <c r="F239" s="149" t="s">
        <v>149</v>
      </c>
      <c r="G239" s="55" t="s">
        <v>42</v>
      </c>
      <c r="H239" s="134">
        <v>3</v>
      </c>
      <c r="I239" s="224"/>
      <c r="J239" s="300"/>
      <c r="K239" s="301"/>
      <c r="L239" s="301"/>
      <c r="M239" s="302"/>
      <c r="N239" s="225"/>
      <c r="O239" s="235"/>
    </row>
    <row r="240" spans="1:40" x14ac:dyDescent="0.25">
      <c r="B240" s="225"/>
      <c r="C240" s="427"/>
      <c r="D240" s="96"/>
      <c r="E240" s="285"/>
      <c r="F240" s="283"/>
      <c r="G240" s="286"/>
      <c r="H240" s="287"/>
      <c r="I240" s="224"/>
      <c r="J240" s="300"/>
      <c r="K240" s="301"/>
      <c r="L240" s="301"/>
      <c r="M240" s="302"/>
    </row>
    <row r="241" spans="1:15" x14ac:dyDescent="0.25">
      <c r="B241" s="225"/>
      <c r="C241" s="298"/>
      <c r="D241" s="96"/>
      <c r="E241" s="175" t="s">
        <v>224</v>
      </c>
      <c r="F241" s="149" t="s">
        <v>181</v>
      </c>
      <c r="G241" s="148" t="s">
        <v>46</v>
      </c>
      <c r="H241" s="146">
        <v>2</v>
      </c>
      <c r="I241" s="224">
        <f>SUM(H241:H244)</f>
        <v>9</v>
      </c>
      <c r="J241" s="300"/>
      <c r="K241" s="301"/>
      <c r="L241" s="301"/>
      <c r="M241" s="302"/>
    </row>
    <row r="242" spans="1:15" x14ac:dyDescent="0.25">
      <c r="B242" s="225"/>
      <c r="C242" s="298"/>
      <c r="D242" s="96"/>
      <c r="E242" s="6" t="s">
        <v>161</v>
      </c>
      <c r="F242" s="150" t="s">
        <v>162</v>
      </c>
      <c r="G242" s="55" t="s">
        <v>177</v>
      </c>
      <c r="H242" s="134">
        <v>1</v>
      </c>
      <c r="I242" s="224"/>
      <c r="J242" s="300"/>
      <c r="K242" s="301"/>
      <c r="L242" s="301"/>
      <c r="M242" s="302"/>
    </row>
    <row r="243" spans="1:15" x14ac:dyDescent="0.25">
      <c r="B243" s="225"/>
      <c r="C243" s="298"/>
      <c r="D243" s="96"/>
      <c r="E243" s="1" t="s">
        <v>430</v>
      </c>
      <c r="F243" s="150" t="s">
        <v>28</v>
      </c>
      <c r="G243" s="86" t="s">
        <v>42</v>
      </c>
      <c r="H243" s="134">
        <v>3</v>
      </c>
      <c r="I243" s="224"/>
      <c r="J243" s="300"/>
      <c r="K243" s="301"/>
      <c r="L243" s="301"/>
      <c r="M243" s="302"/>
    </row>
    <row r="244" spans="1:15" x14ac:dyDescent="0.25">
      <c r="B244" s="225"/>
      <c r="C244" s="298"/>
      <c r="D244" s="96"/>
      <c r="E244" s="1" t="s">
        <v>431</v>
      </c>
      <c r="F244" s="150" t="s">
        <v>28</v>
      </c>
      <c r="G244" s="86" t="s">
        <v>42</v>
      </c>
      <c r="H244" s="134">
        <v>3</v>
      </c>
      <c r="I244" s="224"/>
      <c r="J244" s="300"/>
      <c r="K244" s="301"/>
      <c r="L244" s="301"/>
      <c r="M244" s="302"/>
    </row>
    <row r="245" spans="1:15" x14ac:dyDescent="0.25">
      <c r="A245" s="250"/>
      <c r="B245" s="250"/>
      <c r="C245" s="229"/>
      <c r="D245" s="230"/>
      <c r="E245" s="215"/>
      <c r="F245" s="195"/>
      <c r="G245" s="216"/>
      <c r="H245" s="215"/>
      <c r="I245" s="231"/>
      <c r="J245" s="231"/>
      <c r="K245" s="232"/>
      <c r="L245" s="232"/>
      <c r="M245" s="233"/>
    </row>
    <row r="246" spans="1:15" x14ac:dyDescent="0.25">
      <c r="A246" s="237" t="s">
        <v>456</v>
      </c>
      <c r="B246" s="115" t="s">
        <v>44</v>
      </c>
      <c r="C246" s="186" t="s">
        <v>435</v>
      </c>
      <c r="D246" s="96" t="s">
        <v>48</v>
      </c>
      <c r="E246" s="418"/>
      <c r="F246" s="419"/>
      <c r="G246" s="182"/>
      <c r="H246" s="420"/>
      <c r="I246" s="145">
        <f>SUM(H247:H251)</f>
        <v>12</v>
      </c>
      <c r="J246" s="220">
        <f>I246/2</f>
        <v>6</v>
      </c>
      <c r="K246" s="121">
        <v>44480</v>
      </c>
      <c r="L246" s="121">
        <v>44819</v>
      </c>
      <c r="M246" s="89">
        <v>0.5</v>
      </c>
      <c r="N246" s="225"/>
      <c r="O246" s="235"/>
    </row>
    <row r="247" spans="1:15" x14ac:dyDescent="0.25">
      <c r="A247" s="80"/>
      <c r="B247" s="80"/>
      <c r="C247" s="472"/>
      <c r="D247" s="218"/>
      <c r="E247" s="418" t="s">
        <v>346</v>
      </c>
      <c r="F247" s="419" t="s">
        <v>186</v>
      </c>
      <c r="G247" s="182" t="s">
        <v>41</v>
      </c>
      <c r="H247" s="468">
        <v>3</v>
      </c>
      <c r="I247" s="220"/>
      <c r="J247" s="220"/>
      <c r="K247" s="38"/>
      <c r="L247" s="38"/>
      <c r="M247" s="11"/>
      <c r="N247" s="225"/>
      <c r="O247" s="235"/>
    </row>
    <row r="248" spans="1:15" x14ac:dyDescent="0.25">
      <c r="A248" s="80"/>
      <c r="B248" s="80"/>
      <c r="C248" s="294" t="s">
        <v>480</v>
      </c>
      <c r="D248" s="218"/>
      <c r="E248" s="418" t="s">
        <v>346</v>
      </c>
      <c r="F248" s="419" t="s">
        <v>199</v>
      </c>
      <c r="G248" s="182" t="s">
        <v>41</v>
      </c>
      <c r="H248" s="468">
        <v>3</v>
      </c>
      <c r="I248" s="220"/>
      <c r="J248" s="220"/>
      <c r="K248" s="38"/>
      <c r="L248" s="38"/>
      <c r="M248" s="11"/>
      <c r="N248" s="225"/>
      <c r="O248" s="235"/>
    </row>
    <row r="249" spans="1:15" x14ac:dyDescent="0.25">
      <c r="A249" s="80"/>
      <c r="B249" s="80"/>
      <c r="C249" s="295" t="s">
        <v>481</v>
      </c>
      <c r="D249" s="218"/>
      <c r="E249" s="428"/>
      <c r="F249" s="429"/>
      <c r="G249" s="286"/>
      <c r="H249" s="430"/>
      <c r="I249" s="220"/>
      <c r="J249" s="220"/>
      <c r="K249" s="38"/>
      <c r="L249" s="38"/>
      <c r="M249" s="11"/>
      <c r="N249" s="225"/>
      <c r="O249" s="235"/>
    </row>
    <row r="250" spans="1:15" x14ac:dyDescent="0.25">
      <c r="A250" s="80"/>
      <c r="B250" s="80"/>
      <c r="C250" s="29"/>
      <c r="D250" s="218"/>
      <c r="E250" s="47" t="s">
        <v>176</v>
      </c>
      <c r="F250" s="288" t="s">
        <v>229</v>
      </c>
      <c r="G250" s="316" t="s">
        <v>42</v>
      </c>
      <c r="H250" s="288">
        <v>3</v>
      </c>
      <c r="I250" s="220"/>
      <c r="J250" s="220"/>
      <c r="K250" s="38"/>
      <c r="L250" s="38"/>
      <c r="M250" s="11"/>
      <c r="N250" s="225"/>
      <c r="O250" s="235"/>
    </row>
    <row r="251" spans="1:15" x14ac:dyDescent="0.25">
      <c r="A251" s="80"/>
      <c r="B251" s="80"/>
      <c r="C251" s="29"/>
      <c r="D251" s="218"/>
      <c r="E251" s="47" t="s">
        <v>256</v>
      </c>
      <c r="F251" s="288" t="s">
        <v>229</v>
      </c>
      <c r="G251" s="316" t="s">
        <v>42</v>
      </c>
      <c r="H251" s="288">
        <v>3</v>
      </c>
      <c r="I251" s="220"/>
      <c r="J251" s="220"/>
      <c r="K251" s="38"/>
      <c r="L251" s="38"/>
      <c r="M251" s="11"/>
      <c r="N251" s="225"/>
      <c r="O251" s="235"/>
    </row>
    <row r="252" spans="1:15" x14ac:dyDescent="0.25">
      <c r="A252" s="250"/>
      <c r="B252" s="250"/>
      <c r="C252" s="229"/>
      <c r="D252" s="230"/>
      <c r="E252" s="215"/>
      <c r="F252" s="195"/>
      <c r="G252" s="216"/>
      <c r="H252" s="215"/>
      <c r="I252" s="231"/>
      <c r="J252" s="231"/>
      <c r="K252" s="232"/>
      <c r="L252" s="232"/>
      <c r="M252" s="233"/>
      <c r="N252" s="225"/>
      <c r="O252" s="235"/>
    </row>
    <row r="253" spans="1:15" x14ac:dyDescent="0.25">
      <c r="A253" s="237" t="s">
        <v>457</v>
      </c>
      <c r="B253" s="115" t="s">
        <v>7</v>
      </c>
      <c r="C253" s="186" t="s">
        <v>447</v>
      </c>
      <c r="D253" s="218" t="s">
        <v>48</v>
      </c>
      <c r="E253" s="437"/>
      <c r="F253" s="438"/>
      <c r="G253" s="439"/>
      <c r="H253" s="437"/>
      <c r="I253" s="145">
        <f>SUM(H254:H256)</f>
        <v>4</v>
      </c>
      <c r="J253" s="220">
        <f>I253/2</f>
        <v>2</v>
      </c>
      <c r="K253" s="121">
        <v>44473</v>
      </c>
      <c r="L253" s="121">
        <v>44619</v>
      </c>
      <c r="M253" s="89">
        <v>0.3</v>
      </c>
      <c r="N253" s="225"/>
      <c r="O253" s="235"/>
    </row>
    <row r="254" spans="1:15" x14ac:dyDescent="0.25">
      <c r="A254" s="80"/>
      <c r="B254" s="80"/>
      <c r="C254" s="472" t="s">
        <v>491</v>
      </c>
      <c r="D254" s="218"/>
      <c r="E254" s="246" t="s">
        <v>193</v>
      </c>
      <c r="F254" s="247" t="s">
        <v>21</v>
      </c>
      <c r="G254" s="248" t="s">
        <v>45</v>
      </c>
      <c r="H254" s="459">
        <v>2</v>
      </c>
      <c r="I254" s="220"/>
      <c r="J254" s="220"/>
      <c r="K254" s="38"/>
      <c r="L254" s="38"/>
      <c r="M254" s="11"/>
      <c r="N254" s="225"/>
      <c r="O254" s="235"/>
    </row>
    <row r="255" spans="1:15" x14ac:dyDescent="0.25">
      <c r="A255" s="80"/>
      <c r="B255" s="80"/>
      <c r="C255" s="294" t="s">
        <v>449</v>
      </c>
      <c r="D255" s="218"/>
      <c r="E255" s="1" t="s">
        <v>192</v>
      </c>
      <c r="F255" s="8" t="s">
        <v>21</v>
      </c>
      <c r="G255" s="55" t="s">
        <v>41</v>
      </c>
      <c r="H255" s="134">
        <v>2</v>
      </c>
      <c r="I255" s="220"/>
      <c r="J255" s="220"/>
      <c r="K255" s="38"/>
      <c r="L255" s="38"/>
      <c r="M255" s="11"/>
      <c r="N255" s="225"/>
      <c r="O255" s="235"/>
    </row>
    <row r="256" spans="1:15" x14ac:dyDescent="0.25">
      <c r="A256" s="80"/>
      <c r="B256" s="80"/>
      <c r="C256" s="458" t="s">
        <v>458</v>
      </c>
      <c r="D256" s="218"/>
      <c r="E256" s="428"/>
      <c r="F256" s="429"/>
      <c r="G256" s="286"/>
      <c r="H256" s="430"/>
      <c r="I256" s="220"/>
      <c r="J256" s="220"/>
      <c r="K256" s="38"/>
      <c r="L256" s="38"/>
      <c r="M256" s="11"/>
      <c r="N256" s="225"/>
      <c r="O256" s="235"/>
    </row>
    <row r="257" spans="1:15" x14ac:dyDescent="0.25">
      <c r="A257" s="250"/>
      <c r="B257" s="250"/>
      <c r="C257" s="229"/>
      <c r="D257" s="230"/>
      <c r="E257" s="215"/>
      <c r="F257" s="195"/>
      <c r="G257" s="216"/>
      <c r="H257" s="215"/>
      <c r="I257" s="231"/>
      <c r="J257" s="231"/>
      <c r="K257" s="232"/>
      <c r="L257" s="232"/>
      <c r="M257" s="233"/>
      <c r="N257" s="225"/>
      <c r="O257" s="235"/>
    </row>
    <row r="258" spans="1:15" x14ac:dyDescent="0.25">
      <c r="A258" s="237" t="s">
        <v>219</v>
      </c>
      <c r="B258" s="115" t="s">
        <v>44</v>
      </c>
      <c r="C258" s="188" t="s">
        <v>128</v>
      </c>
      <c r="D258" s="96" t="s">
        <v>48</v>
      </c>
      <c r="E258" s="151"/>
      <c r="F258" s="202"/>
      <c r="G258" s="92"/>
      <c r="H258" s="93"/>
      <c r="I258" s="145">
        <f>SUM(I259:I264)</f>
        <v>12</v>
      </c>
      <c r="J258" s="130">
        <f>I258/2</f>
        <v>6</v>
      </c>
      <c r="K258" s="121">
        <v>44620</v>
      </c>
      <c r="L258" s="121">
        <v>44819</v>
      </c>
      <c r="M258" s="221">
        <v>0.5</v>
      </c>
    </row>
    <row r="259" spans="1:15" x14ac:dyDescent="0.25">
      <c r="A259" s="12"/>
      <c r="B259" s="12"/>
      <c r="C259" s="528" t="s">
        <v>492</v>
      </c>
      <c r="D259" s="310"/>
      <c r="E259" s="175"/>
      <c r="F259" s="150"/>
      <c r="G259" s="182"/>
      <c r="H259" s="81"/>
      <c r="I259" s="107">
        <f>SUM(H260:H261)</f>
        <v>6</v>
      </c>
      <c r="J259" s="220"/>
      <c r="K259" s="132"/>
      <c r="L259" s="132"/>
      <c r="M259" s="239"/>
    </row>
    <row r="260" spans="1:15" x14ac:dyDescent="0.25">
      <c r="A260" s="12"/>
      <c r="B260" s="12"/>
      <c r="C260" s="294" t="s">
        <v>233</v>
      </c>
      <c r="D260" s="310"/>
      <c r="E260" s="175" t="s">
        <v>433</v>
      </c>
      <c r="F260" s="150" t="s">
        <v>28</v>
      </c>
      <c r="G260" s="182" t="s">
        <v>41</v>
      </c>
      <c r="H260" s="81">
        <v>3</v>
      </c>
      <c r="I260" s="107"/>
      <c r="J260" s="220"/>
      <c r="K260" s="132"/>
      <c r="L260" s="132"/>
      <c r="M260" s="239"/>
    </row>
    <row r="261" spans="1:15" x14ac:dyDescent="0.25">
      <c r="A261" s="12"/>
      <c r="B261" s="12"/>
      <c r="C261" s="295" t="s">
        <v>214</v>
      </c>
      <c r="D261" s="310"/>
      <c r="E261" s="6" t="s">
        <v>432</v>
      </c>
      <c r="F261" s="150" t="s">
        <v>222</v>
      </c>
      <c r="G261" s="86" t="s">
        <v>41</v>
      </c>
      <c r="H261" s="134">
        <v>3</v>
      </c>
      <c r="I261" s="107"/>
      <c r="J261" s="220"/>
      <c r="K261" s="132"/>
      <c r="L261" s="132"/>
      <c r="M261" s="239"/>
    </row>
    <row r="262" spans="1:15" x14ac:dyDescent="0.25">
      <c r="A262" s="12"/>
      <c r="B262" s="12"/>
      <c r="C262" s="458" t="s">
        <v>466</v>
      </c>
      <c r="D262" s="310"/>
      <c r="E262" s="282"/>
      <c r="F262" s="283"/>
      <c r="G262" s="284"/>
      <c r="H262" s="273"/>
      <c r="I262" s="107"/>
      <c r="J262" s="220"/>
      <c r="K262" s="103"/>
      <c r="L262" s="103"/>
      <c r="M262" s="94"/>
    </row>
    <row r="263" spans="1:15" x14ac:dyDescent="0.25">
      <c r="A263" s="12"/>
      <c r="B263" s="12"/>
      <c r="C263" s="467" t="s">
        <v>459</v>
      </c>
      <c r="D263" s="311"/>
      <c r="E263" s="175" t="s">
        <v>433</v>
      </c>
      <c r="F263" s="149" t="s">
        <v>149</v>
      </c>
      <c r="G263" s="182" t="s">
        <v>42</v>
      </c>
      <c r="H263" s="81">
        <v>3</v>
      </c>
      <c r="I263" s="107">
        <f>H263+H264</f>
        <v>6</v>
      </c>
      <c r="J263" s="220"/>
      <c r="K263" s="103"/>
      <c r="L263" s="103"/>
      <c r="M263" s="94"/>
    </row>
    <row r="264" spans="1:15" x14ac:dyDescent="0.25">
      <c r="A264" s="12"/>
      <c r="B264" s="12"/>
      <c r="C264" s="291"/>
      <c r="D264" s="310"/>
      <c r="E264" s="175" t="s">
        <v>439</v>
      </c>
      <c r="F264" s="149" t="s">
        <v>149</v>
      </c>
      <c r="G264" s="182" t="s">
        <v>42</v>
      </c>
      <c r="H264" s="81">
        <v>3</v>
      </c>
      <c r="I264" s="107"/>
      <c r="J264" s="220"/>
      <c r="K264" s="103"/>
      <c r="L264" s="103"/>
      <c r="M264" s="94"/>
    </row>
    <row r="265" spans="1:15" x14ac:dyDescent="0.25">
      <c r="A265" s="250"/>
      <c r="B265" s="250"/>
      <c r="C265" s="152"/>
      <c r="D265" s="153"/>
      <c r="E265" s="154"/>
      <c r="F265" s="203"/>
      <c r="G265" s="156"/>
      <c r="H265" s="155"/>
      <c r="I265" s="157"/>
      <c r="J265" s="158"/>
      <c r="K265" s="159"/>
      <c r="L265" s="159"/>
      <c r="M265" s="160"/>
    </row>
    <row r="266" spans="1:15" x14ac:dyDescent="0.25">
      <c r="A266" s="237" t="s">
        <v>234</v>
      </c>
      <c r="B266" s="115" t="s">
        <v>44</v>
      </c>
      <c r="C266" s="188" t="s">
        <v>178</v>
      </c>
      <c r="D266" s="212" t="s">
        <v>48</v>
      </c>
      <c r="E266" s="176"/>
      <c r="F266" s="150"/>
      <c r="G266" s="204"/>
      <c r="H266" s="128"/>
      <c r="I266" s="145">
        <f>SUM(I267:I272)</f>
        <v>6</v>
      </c>
      <c r="J266" s="220">
        <f>I266/2</f>
        <v>3</v>
      </c>
      <c r="K266" s="121">
        <v>44480</v>
      </c>
      <c r="L266" s="121">
        <v>44619</v>
      </c>
      <c r="M266" s="89">
        <v>0.5</v>
      </c>
    </row>
    <row r="267" spans="1:15" x14ac:dyDescent="0.25">
      <c r="B267" s="12"/>
      <c r="C267" s="472" t="s">
        <v>491</v>
      </c>
      <c r="D267" s="218"/>
      <c r="E267" s="1"/>
      <c r="F267" s="240"/>
      <c r="G267" s="55"/>
      <c r="H267" s="134"/>
      <c r="I267" s="220">
        <f>SUM(H267:H269)</f>
        <v>6</v>
      </c>
      <c r="J267" s="220"/>
      <c r="K267" s="132"/>
      <c r="L267" s="132"/>
      <c r="M267" s="133"/>
    </row>
    <row r="268" spans="1:15" x14ac:dyDescent="0.25">
      <c r="B268" s="12"/>
      <c r="C268" s="294" t="s">
        <v>480</v>
      </c>
      <c r="D268" s="296"/>
      <c r="E268" s="47" t="s">
        <v>230</v>
      </c>
      <c r="F268" s="288" t="s">
        <v>229</v>
      </c>
      <c r="G268" s="316" t="s">
        <v>41</v>
      </c>
      <c r="H268" s="226">
        <v>3</v>
      </c>
      <c r="I268" s="220"/>
      <c r="J268" s="220"/>
      <c r="K268" s="132"/>
      <c r="L268" s="132"/>
      <c r="M268" s="239"/>
    </row>
    <row r="269" spans="1:15" x14ac:dyDescent="0.25">
      <c r="B269" s="12"/>
      <c r="C269" s="295" t="s">
        <v>481</v>
      </c>
      <c r="D269" s="296"/>
      <c r="E269" s="47" t="s">
        <v>444</v>
      </c>
      <c r="F269" s="288" t="s">
        <v>186</v>
      </c>
      <c r="G269" s="316" t="s">
        <v>41</v>
      </c>
      <c r="H269" s="226">
        <v>3</v>
      </c>
      <c r="I269" s="220"/>
      <c r="J269" s="220"/>
      <c r="K269" s="132"/>
      <c r="L269" s="132"/>
      <c r="M269" s="239"/>
    </row>
    <row r="270" spans="1:15" x14ac:dyDescent="0.25">
      <c r="B270" s="12"/>
      <c r="C270" s="189"/>
      <c r="D270" s="296"/>
      <c r="E270" s="285"/>
      <c r="F270" s="283"/>
      <c r="G270" s="286"/>
      <c r="H270" s="287"/>
      <c r="I270" s="220"/>
      <c r="J270" s="220"/>
      <c r="K270" s="38"/>
      <c r="L270" s="38"/>
      <c r="M270" s="11"/>
    </row>
    <row r="271" spans="1:15" x14ac:dyDescent="0.25">
      <c r="A271" s="303"/>
      <c r="B271" s="303"/>
      <c r="C271" s="304"/>
      <c r="D271" s="305"/>
      <c r="E271" s="303"/>
      <c r="F271" s="303"/>
      <c r="G271" s="460"/>
      <c r="H271" s="303"/>
      <c r="I271" s="306"/>
      <c r="J271" s="307"/>
      <c r="K271" s="308"/>
      <c r="L271" s="308"/>
      <c r="M271" s="309"/>
    </row>
    <row r="275" spans="3:9" x14ac:dyDescent="0.25">
      <c r="C275" s="318" t="s">
        <v>236</v>
      </c>
      <c r="D275" s="318"/>
      <c r="E275" s="76" t="s">
        <v>187</v>
      </c>
      <c r="F275" s="191" t="s">
        <v>9</v>
      </c>
      <c r="G275" s="75" t="s">
        <v>46</v>
      </c>
      <c r="H275" s="91">
        <v>2.5</v>
      </c>
      <c r="I275" s="134"/>
    </row>
    <row r="276" spans="3:9" x14ac:dyDescent="0.25">
      <c r="D276" s="63"/>
      <c r="E276" s="76" t="s">
        <v>179</v>
      </c>
      <c r="F276" s="191" t="s">
        <v>9</v>
      </c>
      <c r="G276" s="75" t="s">
        <v>46</v>
      </c>
      <c r="H276" s="91">
        <v>2.5</v>
      </c>
      <c r="I276" s="91"/>
    </row>
    <row r="277" spans="3:9" x14ac:dyDescent="0.25">
      <c r="D277" s="63"/>
      <c r="E277" s="76"/>
      <c r="F277" s="191"/>
      <c r="G277" s="75"/>
      <c r="H277" s="212">
        <f>SUM(H275:H276)</f>
        <v>5</v>
      </c>
      <c r="I277" s="91"/>
    </row>
    <row r="278" spans="3:9" x14ac:dyDescent="0.25">
      <c r="D278" s="320"/>
      <c r="E278" s="321"/>
      <c r="F278" s="322"/>
      <c r="G278" s="322"/>
      <c r="H278" s="323"/>
      <c r="I278" s="322"/>
    </row>
    <row r="279" spans="3:9" x14ac:dyDescent="0.25">
      <c r="D279" s="320"/>
      <c r="E279" s="321"/>
      <c r="F279" s="322"/>
      <c r="G279" s="322"/>
      <c r="H279" s="323"/>
      <c r="I279" s="322"/>
    </row>
    <row r="280" spans="3:9" x14ac:dyDescent="0.25">
      <c r="D280" s="318"/>
      <c r="E280" s="176"/>
      <c r="F280" s="150"/>
      <c r="G280" s="204"/>
      <c r="H280" s="128"/>
      <c r="I280" s="128"/>
    </row>
    <row r="281" spans="3:9" ht="15" x14ac:dyDescent="0.25">
      <c r="D281" s="319"/>
      <c r="E281" s="176"/>
      <c r="F281" s="150"/>
      <c r="G281" s="204"/>
      <c r="H281" s="128"/>
      <c r="I281" s="128"/>
    </row>
    <row r="282" spans="3:9" x14ac:dyDescent="0.25">
      <c r="D282" s="318"/>
      <c r="E282" s="176"/>
      <c r="F282" s="150"/>
      <c r="G282" s="204"/>
      <c r="H282" s="128"/>
      <c r="I282" s="128"/>
    </row>
    <row r="283" spans="3:9" x14ac:dyDescent="0.25">
      <c r="D283" s="63"/>
      <c r="E283" s="176"/>
      <c r="F283" s="150"/>
      <c r="G283" s="204"/>
      <c r="H283" s="128"/>
      <c r="I283" s="128"/>
    </row>
    <row r="284" spans="3:9" x14ac:dyDescent="0.25">
      <c r="D284" s="63"/>
      <c r="E284" s="176"/>
      <c r="F284" s="150"/>
      <c r="G284" s="204"/>
      <c r="H284" s="139"/>
      <c r="I284" s="139"/>
    </row>
  </sheetData>
  <mergeCells count="6">
    <mergeCell ref="K1:L1"/>
    <mergeCell ref="A1:C1"/>
    <mergeCell ref="D1:D2"/>
    <mergeCell ref="E1:H1"/>
    <mergeCell ref="I1:I2"/>
    <mergeCell ref="J1:J2"/>
  </mergeCells>
  <phoneticPr fontId="2" type="noConversion"/>
  <conditionalFormatting sqref="N26 N216:N223">
    <cfRule type="containsText" dxfId="45" priority="152" operator="containsText" text="renovar">
      <formula>NOT(ISERROR(SEARCH("renovar",N26)))</formula>
    </cfRule>
  </conditionalFormatting>
  <conditionalFormatting sqref="O3:O4 O25:O26 O120 O39:O96 O129:O135 O216">
    <cfRule type="expression" dxfId="44" priority="200">
      <formula>O3&lt;&gt;0</formula>
    </cfRule>
  </conditionalFormatting>
  <conditionalFormatting sqref="O3 O4:AK4 AM4:AN4 O25:O26 O120 O39:O96 O129:O135 O216">
    <cfRule type="cellIs" dxfId="43" priority="199" operator="greaterThan">
      <formula>0</formula>
    </cfRule>
  </conditionalFormatting>
  <conditionalFormatting sqref="O121">
    <cfRule type="cellIs" dxfId="42" priority="170" operator="greaterThan">
      <formula>0</formula>
    </cfRule>
  </conditionalFormatting>
  <conditionalFormatting sqref="N4">
    <cfRule type="containsText" dxfId="41" priority="153" operator="containsText" text="renovar">
      <formula>NOT(ISERROR(SEARCH("renovar",N4)))</formula>
    </cfRule>
  </conditionalFormatting>
  <conditionalFormatting sqref="N96">
    <cfRule type="containsText" dxfId="40" priority="150" operator="containsText" text="renovar">
      <formula>NOT(ISERROR(SEARCH("renovar",N96)))</formula>
    </cfRule>
  </conditionalFormatting>
  <conditionalFormatting sqref="AL4">
    <cfRule type="cellIs" dxfId="39" priority="133" operator="greaterThan">
      <formula>0</formula>
    </cfRule>
  </conditionalFormatting>
  <conditionalFormatting sqref="AL96">
    <cfRule type="cellIs" dxfId="38" priority="122" operator="greaterThan">
      <formula>0</formula>
    </cfRule>
  </conditionalFormatting>
  <conditionalFormatting sqref="O121">
    <cfRule type="expression" dxfId="37" priority="171">
      <formula>O121&lt;&gt;0</formula>
    </cfRule>
  </conditionalFormatting>
  <conditionalFormatting sqref="P96:AK96 AM96:AN96">
    <cfRule type="cellIs" dxfId="36" priority="162" operator="greaterThan">
      <formula>0</formula>
    </cfRule>
  </conditionalFormatting>
  <conditionalFormatting sqref="O110:O119">
    <cfRule type="expression" dxfId="35" priority="164">
      <formula>O110&lt;&gt;0</formula>
    </cfRule>
  </conditionalFormatting>
  <conditionalFormatting sqref="O110:O119">
    <cfRule type="cellIs" dxfId="34" priority="163" operator="greaterThan">
      <formula>0</formula>
    </cfRule>
  </conditionalFormatting>
  <conditionalFormatting sqref="P26:AK26 AM26:AN26">
    <cfRule type="cellIs" dxfId="33" priority="156" operator="greaterThan">
      <formula>0</formula>
    </cfRule>
  </conditionalFormatting>
  <conditionalFormatting sqref="N121">
    <cfRule type="containsText" dxfId="32" priority="134" operator="containsText" text="renovar">
      <formula>NOT(ISERROR(SEARCH("renovar",N121)))</formula>
    </cfRule>
  </conditionalFormatting>
  <conditionalFormatting sqref="AL26">
    <cfRule type="cellIs" dxfId="31" priority="120" operator="greaterThan">
      <formula>0</formula>
    </cfRule>
  </conditionalFormatting>
  <conditionalFormatting sqref="P121">
    <cfRule type="cellIs" dxfId="30" priority="78" operator="greaterThan">
      <formula>0</formula>
    </cfRule>
  </conditionalFormatting>
  <conditionalFormatting sqref="Q121:AN121">
    <cfRule type="cellIs" dxfId="29" priority="77" operator="greaterThan">
      <formula>0</formula>
    </cfRule>
  </conditionalFormatting>
  <conditionalFormatting sqref="O136">
    <cfRule type="expression" dxfId="28" priority="33">
      <formula>O136&lt;&gt;0</formula>
    </cfRule>
  </conditionalFormatting>
  <conditionalFormatting sqref="O136">
    <cfRule type="cellIs" dxfId="27" priority="32" operator="greaterThan">
      <formula>0</formula>
    </cfRule>
  </conditionalFormatting>
  <conditionalFormatting sqref="Q217:AN217">
    <cfRule type="cellIs" dxfId="26" priority="19" operator="greaterThan">
      <formula>0</formula>
    </cfRule>
  </conditionalFormatting>
  <conditionalFormatting sqref="O217">
    <cfRule type="expression" dxfId="25" priority="6">
      <formula>O217&lt;&gt;0</formula>
    </cfRule>
  </conditionalFormatting>
  <conditionalFormatting sqref="O217:P217">
    <cfRule type="cellIs" dxfId="24" priority="5" operator="greaterThan">
      <formula>0</formula>
    </cfRule>
  </conditionalFormatting>
  <conditionalFormatting sqref="O224">
    <cfRule type="expression" dxfId="23" priority="4">
      <formula>O224&lt;&gt;0</formula>
    </cfRule>
  </conditionalFormatting>
  <conditionalFormatting sqref="O224">
    <cfRule type="cellIs" dxfId="22" priority="3" operator="greaterThan">
      <formula>0</formula>
    </cfRule>
  </conditionalFormatting>
  <conditionalFormatting sqref="O225">
    <cfRule type="expression" dxfId="21" priority="2">
      <formula>O225&lt;&gt;0</formula>
    </cfRule>
  </conditionalFormatting>
  <conditionalFormatting sqref="O225">
    <cfRule type="cellIs" dxfId="20" priority="1" operator="greaterThan">
      <formula>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headerFooter>
    <oddFooter>&amp;L&amp;K000000ESTG-PR04-Mod.011V7&amp;C&amp;K000000&amp;A &amp;P&amp;R&amp;K000000&amp;F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8ABEBE-151C-4A12-93C9-0D4737F40492}">
  <dimension ref="A1:J182"/>
  <sheetViews>
    <sheetView workbookViewId="0">
      <selection activeCell="H172" sqref="H172"/>
    </sheetView>
  </sheetViews>
  <sheetFormatPr defaultRowHeight="13.2" x14ac:dyDescent="0.25"/>
  <cols>
    <col min="1" max="1" width="18.77734375" bestFit="1" customWidth="1"/>
    <col min="2" max="2" width="5" bestFit="1" customWidth="1"/>
    <col min="3" max="3" width="50.5546875" bestFit="1" customWidth="1"/>
    <col min="6" max="6" width="10.5546875" bestFit="1" customWidth="1"/>
    <col min="7" max="7" width="20.109375" bestFit="1" customWidth="1"/>
    <col min="8" max="8" width="20.6640625" bestFit="1" customWidth="1"/>
    <col min="9" max="9" width="21.33203125" bestFit="1" customWidth="1"/>
    <col min="10" max="10" width="20.6640625" bestFit="1" customWidth="1"/>
  </cols>
  <sheetData>
    <row r="1" spans="1:10" ht="13.2" customHeight="1" x14ac:dyDescent="0.25">
      <c r="A1" s="552" t="s">
        <v>421</v>
      </c>
      <c r="B1" s="553"/>
      <c r="C1" s="553"/>
      <c r="D1" s="553"/>
      <c r="E1" s="553"/>
      <c r="F1" s="553"/>
      <c r="G1" s="553"/>
      <c r="H1" s="553"/>
      <c r="I1" s="553"/>
      <c r="J1" s="554"/>
    </row>
    <row r="2" spans="1:10" ht="13.2" customHeight="1" x14ac:dyDescent="0.25">
      <c r="A2" s="555"/>
      <c r="B2" s="556"/>
      <c r="C2" s="556"/>
      <c r="D2" s="556"/>
      <c r="E2" s="556"/>
      <c r="F2" s="556"/>
      <c r="G2" s="556"/>
      <c r="H2" s="556"/>
      <c r="I2" s="556"/>
      <c r="J2" s="557"/>
    </row>
    <row r="3" spans="1:10" ht="13.8" x14ac:dyDescent="0.25">
      <c r="A3" s="558" t="s">
        <v>238</v>
      </c>
      <c r="B3" s="558"/>
      <c r="C3" s="558" t="s">
        <v>239</v>
      </c>
      <c r="D3" s="558" t="s">
        <v>240</v>
      </c>
      <c r="E3" s="558" t="s">
        <v>241</v>
      </c>
      <c r="F3" s="558" t="s">
        <v>242</v>
      </c>
      <c r="G3" s="558" t="s">
        <v>243</v>
      </c>
      <c r="H3" s="560" t="s">
        <v>244</v>
      </c>
      <c r="I3" s="561"/>
      <c r="J3" s="562"/>
    </row>
    <row r="4" spans="1:10" ht="13.8" x14ac:dyDescent="0.3">
      <c r="A4" s="559"/>
      <c r="B4" s="559"/>
      <c r="C4" s="559"/>
      <c r="D4" s="559"/>
      <c r="E4" s="559"/>
      <c r="F4" s="559"/>
      <c r="G4" s="559"/>
      <c r="H4" s="324" t="s">
        <v>245</v>
      </c>
      <c r="I4" s="324" t="s">
        <v>246</v>
      </c>
      <c r="J4" s="324" t="s">
        <v>246</v>
      </c>
    </row>
    <row r="5" spans="1:10" ht="13.8" x14ac:dyDescent="0.3">
      <c r="A5" s="325" t="s">
        <v>247</v>
      </c>
      <c r="B5" s="325">
        <v>2958</v>
      </c>
      <c r="C5" s="326" t="s">
        <v>248</v>
      </c>
      <c r="D5" s="325" t="s">
        <v>249</v>
      </c>
      <c r="E5" s="327" t="s">
        <v>250</v>
      </c>
      <c r="F5" s="325" t="s">
        <v>251</v>
      </c>
      <c r="G5" s="328" t="s">
        <v>98</v>
      </c>
      <c r="H5" s="328" t="s">
        <v>323</v>
      </c>
      <c r="I5" s="328" t="s">
        <v>98</v>
      </c>
      <c r="J5" s="328" t="s">
        <v>150</v>
      </c>
    </row>
    <row r="6" spans="1:10" ht="13.8" x14ac:dyDescent="0.3">
      <c r="A6" s="325" t="s">
        <v>247</v>
      </c>
      <c r="B6" s="327">
        <v>4734</v>
      </c>
      <c r="C6" s="326" t="s">
        <v>253</v>
      </c>
      <c r="D6" s="325" t="s">
        <v>254</v>
      </c>
      <c r="E6" s="327" t="s">
        <v>255</v>
      </c>
      <c r="F6" s="325" t="s">
        <v>251</v>
      </c>
      <c r="G6" s="328" t="s">
        <v>74</v>
      </c>
      <c r="H6" s="328" t="s">
        <v>323</v>
      </c>
      <c r="I6" s="328" t="s">
        <v>74</v>
      </c>
      <c r="J6" s="328" t="s">
        <v>150</v>
      </c>
    </row>
    <row r="7" spans="1:10" ht="13.8" x14ac:dyDescent="0.3">
      <c r="A7" s="325" t="s">
        <v>247</v>
      </c>
      <c r="B7" s="325">
        <v>2734</v>
      </c>
      <c r="C7" s="326" t="s">
        <v>256</v>
      </c>
      <c r="D7" s="325" t="s">
        <v>249</v>
      </c>
      <c r="E7" s="327" t="s">
        <v>255</v>
      </c>
      <c r="F7" s="325" t="s">
        <v>251</v>
      </c>
      <c r="G7" s="328" t="s">
        <v>50</v>
      </c>
      <c r="H7" s="328" t="s">
        <v>323</v>
      </c>
      <c r="I7" s="328" t="s">
        <v>50</v>
      </c>
      <c r="J7" s="328" t="s">
        <v>257</v>
      </c>
    </row>
    <row r="8" spans="1:10" ht="13.8" x14ac:dyDescent="0.3">
      <c r="A8" s="325" t="s">
        <v>247</v>
      </c>
      <c r="B8" s="327">
        <v>4840</v>
      </c>
      <c r="C8" s="326" t="s">
        <v>258</v>
      </c>
      <c r="D8" s="325" t="s">
        <v>254</v>
      </c>
      <c r="E8" s="327" t="s">
        <v>250</v>
      </c>
      <c r="F8" s="325" t="s">
        <v>251</v>
      </c>
      <c r="G8" s="328" t="s">
        <v>259</v>
      </c>
      <c r="H8" s="328" t="s">
        <v>323</v>
      </c>
      <c r="I8" s="328" t="s">
        <v>259</v>
      </c>
      <c r="J8" s="328" t="s">
        <v>260</v>
      </c>
    </row>
    <row r="9" spans="1:10" ht="13.8" x14ac:dyDescent="0.3">
      <c r="A9" s="325" t="s">
        <v>247</v>
      </c>
      <c r="B9" s="325">
        <v>2053</v>
      </c>
      <c r="C9" s="326" t="s">
        <v>261</v>
      </c>
      <c r="D9" s="325" t="s">
        <v>249</v>
      </c>
      <c r="E9" s="327" t="s">
        <v>255</v>
      </c>
      <c r="F9" s="325" t="s">
        <v>251</v>
      </c>
      <c r="G9" s="328" t="s">
        <v>50</v>
      </c>
      <c r="H9" s="328" t="s">
        <v>323</v>
      </c>
      <c r="I9" s="328" t="s">
        <v>50</v>
      </c>
      <c r="J9" s="328" t="s">
        <v>61</v>
      </c>
    </row>
    <row r="10" spans="1:10" ht="13.8" x14ac:dyDescent="0.3">
      <c r="A10" s="325" t="s">
        <v>247</v>
      </c>
      <c r="B10" s="327">
        <v>2727</v>
      </c>
      <c r="C10" s="326" t="s">
        <v>262</v>
      </c>
      <c r="D10" s="325" t="s">
        <v>263</v>
      </c>
      <c r="E10" s="327" t="s">
        <v>255</v>
      </c>
      <c r="F10" s="325" t="s">
        <v>251</v>
      </c>
      <c r="G10" s="328" t="s">
        <v>264</v>
      </c>
      <c r="H10" s="328" t="s">
        <v>323</v>
      </c>
      <c r="I10" s="328" t="s">
        <v>264</v>
      </c>
      <c r="J10" s="328" t="s">
        <v>50</v>
      </c>
    </row>
    <row r="11" spans="1:10" ht="13.8" x14ac:dyDescent="0.3">
      <c r="A11" s="325" t="s">
        <v>247</v>
      </c>
      <c r="B11" s="327">
        <v>2740</v>
      </c>
      <c r="C11" s="326" t="s">
        <v>265</v>
      </c>
      <c r="D11" s="325" t="s">
        <v>263</v>
      </c>
      <c r="E11" s="327" t="s">
        <v>255</v>
      </c>
      <c r="F11" s="325" t="s">
        <v>251</v>
      </c>
      <c r="G11" s="328" t="s">
        <v>50</v>
      </c>
      <c r="H11" s="328" t="s">
        <v>323</v>
      </c>
      <c r="I11" s="328" t="s">
        <v>50</v>
      </c>
      <c r="J11" s="328" t="s">
        <v>260</v>
      </c>
    </row>
    <row r="12" spans="1:10" ht="13.8" x14ac:dyDescent="0.3">
      <c r="A12" s="325" t="s">
        <v>247</v>
      </c>
      <c r="B12" s="327">
        <v>1406</v>
      </c>
      <c r="C12" s="326" t="s">
        <v>266</v>
      </c>
      <c r="D12" s="325" t="s">
        <v>263</v>
      </c>
      <c r="E12" s="327" t="s">
        <v>255</v>
      </c>
      <c r="F12" s="325" t="s">
        <v>251</v>
      </c>
      <c r="G12" s="328" t="s">
        <v>267</v>
      </c>
      <c r="H12" s="328" t="s">
        <v>323</v>
      </c>
      <c r="I12" s="328" t="s">
        <v>151</v>
      </c>
      <c r="J12" s="328" t="s">
        <v>267</v>
      </c>
    </row>
    <row r="13" spans="1:10" ht="13.8" x14ac:dyDescent="0.3">
      <c r="A13" s="325" t="s">
        <v>247</v>
      </c>
      <c r="B13" s="325">
        <v>1146</v>
      </c>
      <c r="C13" s="326" t="s">
        <v>268</v>
      </c>
      <c r="D13" s="325" t="s">
        <v>254</v>
      </c>
      <c r="E13" s="327" t="s">
        <v>250</v>
      </c>
      <c r="F13" s="325" t="s">
        <v>251</v>
      </c>
      <c r="G13" s="328" t="s">
        <v>267</v>
      </c>
      <c r="H13" s="328" t="s">
        <v>323</v>
      </c>
      <c r="I13" s="328" t="s">
        <v>151</v>
      </c>
      <c r="J13" s="328" t="s">
        <v>267</v>
      </c>
    </row>
    <row r="14" spans="1:10" ht="13.8" x14ac:dyDescent="0.3">
      <c r="A14" s="325" t="s">
        <v>247</v>
      </c>
      <c r="B14" s="327"/>
      <c r="C14" s="326" t="s">
        <v>270</v>
      </c>
      <c r="D14" s="325" t="s">
        <v>254</v>
      </c>
      <c r="E14" s="327" t="s">
        <v>255</v>
      </c>
      <c r="F14" s="325" t="s">
        <v>251</v>
      </c>
      <c r="G14" s="328" t="s">
        <v>151</v>
      </c>
      <c r="H14" s="328" t="s">
        <v>323</v>
      </c>
      <c r="I14" s="328" t="s">
        <v>151</v>
      </c>
      <c r="J14" s="328" t="s">
        <v>267</v>
      </c>
    </row>
    <row r="15" spans="1:10" ht="13.8" x14ac:dyDescent="0.3">
      <c r="A15" s="325" t="s">
        <v>422</v>
      </c>
      <c r="B15" s="327"/>
      <c r="C15" s="326" t="s">
        <v>305</v>
      </c>
      <c r="D15" s="325" t="s">
        <v>254</v>
      </c>
      <c r="E15" s="327" t="s">
        <v>250</v>
      </c>
      <c r="F15" s="325" t="s">
        <v>251</v>
      </c>
      <c r="G15" s="328" t="s">
        <v>223</v>
      </c>
      <c r="H15" s="328" t="s">
        <v>323</v>
      </c>
      <c r="I15" s="328" t="s">
        <v>223</v>
      </c>
      <c r="J15" s="328" t="s">
        <v>317</v>
      </c>
    </row>
    <row r="16" spans="1:10" ht="13.8" x14ac:dyDescent="0.3">
      <c r="A16" s="329"/>
      <c r="B16" s="329"/>
      <c r="C16" s="330"/>
      <c r="D16" s="329"/>
      <c r="E16" s="331"/>
      <c r="F16" s="329"/>
      <c r="G16" s="332"/>
      <c r="H16" s="332"/>
      <c r="I16" s="332"/>
      <c r="J16" s="332"/>
    </row>
    <row r="17" spans="1:10" ht="15" customHeight="1" x14ac:dyDescent="0.3">
      <c r="A17" s="473" t="s">
        <v>318</v>
      </c>
      <c r="B17" s="473">
        <v>5159</v>
      </c>
      <c r="C17" s="473" t="s">
        <v>271</v>
      </c>
      <c r="D17" s="477" t="s">
        <v>249</v>
      </c>
      <c r="E17" s="473" t="s">
        <v>250</v>
      </c>
      <c r="F17" s="475" t="s">
        <v>251</v>
      </c>
      <c r="G17" s="476" t="s">
        <v>74</v>
      </c>
      <c r="H17" s="476" t="s">
        <v>74</v>
      </c>
      <c r="I17" s="476" t="s">
        <v>106</v>
      </c>
      <c r="J17" s="476" t="s">
        <v>170</v>
      </c>
    </row>
    <row r="18" spans="1:10" ht="13.8" x14ac:dyDescent="0.3">
      <c r="A18" s="473" t="s">
        <v>318</v>
      </c>
      <c r="B18" s="473">
        <v>4333</v>
      </c>
      <c r="C18" s="473" t="s">
        <v>272</v>
      </c>
      <c r="D18" s="474" t="s">
        <v>263</v>
      </c>
      <c r="E18" s="473" t="s">
        <v>255</v>
      </c>
      <c r="F18" s="475" t="s">
        <v>251</v>
      </c>
      <c r="G18" s="476" t="s">
        <v>74</v>
      </c>
      <c r="H18" s="476" t="s">
        <v>74</v>
      </c>
      <c r="I18" s="476" t="s">
        <v>61</v>
      </c>
      <c r="J18" s="476" t="s">
        <v>151</v>
      </c>
    </row>
    <row r="19" spans="1:10" ht="13.8" x14ac:dyDescent="0.3">
      <c r="A19" s="473" t="s">
        <v>318</v>
      </c>
      <c r="B19" s="473">
        <v>5160</v>
      </c>
      <c r="C19" s="473" t="s">
        <v>273</v>
      </c>
      <c r="D19" s="474" t="s">
        <v>263</v>
      </c>
      <c r="E19" s="473" t="s">
        <v>250</v>
      </c>
      <c r="F19" s="475" t="s">
        <v>251</v>
      </c>
      <c r="G19" s="476" t="s">
        <v>226</v>
      </c>
      <c r="H19" s="476" t="s">
        <v>74</v>
      </c>
      <c r="I19" s="476" t="s">
        <v>226</v>
      </c>
      <c r="J19" s="476" t="s">
        <v>150</v>
      </c>
    </row>
    <row r="20" spans="1:10" ht="13.8" x14ac:dyDescent="0.3">
      <c r="A20" s="473" t="s">
        <v>318</v>
      </c>
      <c r="B20" s="473">
        <v>5154</v>
      </c>
      <c r="C20" s="473" t="s">
        <v>274</v>
      </c>
      <c r="D20" s="474" t="s">
        <v>263</v>
      </c>
      <c r="E20" s="473" t="s">
        <v>255</v>
      </c>
      <c r="F20" s="475" t="s">
        <v>251</v>
      </c>
      <c r="G20" s="476" t="s">
        <v>226</v>
      </c>
      <c r="H20" s="476" t="s">
        <v>74</v>
      </c>
      <c r="I20" s="476" t="s">
        <v>226</v>
      </c>
      <c r="J20" s="476" t="s">
        <v>150</v>
      </c>
    </row>
    <row r="21" spans="1:10" ht="13.8" x14ac:dyDescent="0.3">
      <c r="A21" s="473" t="s">
        <v>318</v>
      </c>
      <c r="B21" s="473">
        <v>1997</v>
      </c>
      <c r="C21" s="473" t="s">
        <v>275</v>
      </c>
      <c r="D21" s="474" t="s">
        <v>263</v>
      </c>
      <c r="E21" s="473" t="s">
        <v>250</v>
      </c>
      <c r="F21" s="475" t="s">
        <v>251</v>
      </c>
      <c r="G21" s="476" t="s">
        <v>61</v>
      </c>
      <c r="H21" s="476" t="s">
        <v>74</v>
      </c>
      <c r="I21" s="476" t="s">
        <v>61</v>
      </c>
      <c r="J21" s="476" t="s">
        <v>84</v>
      </c>
    </row>
    <row r="22" spans="1:10" ht="13.8" x14ac:dyDescent="0.3">
      <c r="A22" s="473" t="s">
        <v>318</v>
      </c>
      <c r="B22" s="473">
        <v>2855</v>
      </c>
      <c r="C22" s="473" t="s">
        <v>276</v>
      </c>
      <c r="D22" s="474" t="s">
        <v>263</v>
      </c>
      <c r="E22" s="473" t="s">
        <v>255</v>
      </c>
      <c r="F22" s="475" t="s">
        <v>251</v>
      </c>
      <c r="G22" s="476" t="s">
        <v>61</v>
      </c>
      <c r="H22" s="476" t="s">
        <v>74</v>
      </c>
      <c r="I22" s="476" t="s">
        <v>61</v>
      </c>
      <c r="J22" s="476" t="s">
        <v>301</v>
      </c>
    </row>
    <row r="23" spans="1:10" ht="13.8" x14ac:dyDescent="0.3">
      <c r="A23" s="473" t="s">
        <v>318</v>
      </c>
      <c r="B23" s="473">
        <v>3051</v>
      </c>
      <c r="C23" s="473" t="s">
        <v>277</v>
      </c>
      <c r="D23" s="474" t="s">
        <v>254</v>
      </c>
      <c r="E23" s="473" t="s">
        <v>250</v>
      </c>
      <c r="F23" s="475" t="s">
        <v>251</v>
      </c>
      <c r="G23" s="476" t="s">
        <v>98</v>
      </c>
      <c r="H23" s="476" t="s">
        <v>74</v>
      </c>
      <c r="I23" s="476" t="s">
        <v>98</v>
      </c>
      <c r="J23" s="476" t="s">
        <v>106</v>
      </c>
    </row>
    <row r="24" spans="1:10" ht="13.8" x14ac:dyDescent="0.3">
      <c r="A24" s="473" t="s">
        <v>318</v>
      </c>
      <c r="B24" s="473">
        <v>5156</v>
      </c>
      <c r="C24" s="473" t="s">
        <v>278</v>
      </c>
      <c r="D24" s="474" t="s">
        <v>254</v>
      </c>
      <c r="E24" s="473" t="s">
        <v>255</v>
      </c>
      <c r="F24" s="475" t="s">
        <v>251</v>
      </c>
      <c r="G24" s="476" t="s">
        <v>61</v>
      </c>
      <c r="H24" s="476" t="s">
        <v>74</v>
      </c>
      <c r="I24" s="476" t="s">
        <v>226</v>
      </c>
      <c r="J24" s="476" t="s">
        <v>117</v>
      </c>
    </row>
    <row r="25" spans="1:10" ht="14.4" customHeight="1" x14ac:dyDescent="0.3">
      <c r="A25" s="473" t="s">
        <v>318</v>
      </c>
      <c r="B25" s="473">
        <v>2040</v>
      </c>
      <c r="C25" s="473" t="s">
        <v>279</v>
      </c>
      <c r="D25" s="477" t="s">
        <v>249</v>
      </c>
      <c r="E25" s="473" t="s">
        <v>250</v>
      </c>
      <c r="F25" s="475" t="s">
        <v>251</v>
      </c>
      <c r="G25" s="476" t="s">
        <v>74</v>
      </c>
      <c r="H25" s="476" t="s">
        <v>74</v>
      </c>
      <c r="I25" s="476" t="s">
        <v>98</v>
      </c>
      <c r="J25" s="476" t="s">
        <v>288</v>
      </c>
    </row>
    <row r="26" spans="1:10" ht="13.8" x14ac:dyDescent="0.3">
      <c r="A26" s="473" t="s">
        <v>318</v>
      </c>
      <c r="B26" s="473">
        <v>3037</v>
      </c>
      <c r="C26" s="473" t="s">
        <v>280</v>
      </c>
      <c r="D26" s="474" t="s">
        <v>249</v>
      </c>
      <c r="E26" s="475" t="s">
        <v>255</v>
      </c>
      <c r="F26" s="475" t="s">
        <v>251</v>
      </c>
      <c r="G26" s="476" t="s">
        <v>98</v>
      </c>
      <c r="H26" s="476" t="s">
        <v>74</v>
      </c>
      <c r="I26" s="476" t="s">
        <v>98</v>
      </c>
      <c r="J26" s="476" t="s">
        <v>155</v>
      </c>
    </row>
    <row r="27" spans="1:10" ht="13.8" x14ac:dyDescent="0.3">
      <c r="A27" s="473" t="s">
        <v>318</v>
      </c>
      <c r="B27" s="473">
        <v>5155</v>
      </c>
      <c r="C27" s="473" t="s">
        <v>281</v>
      </c>
      <c r="D27" s="474" t="s">
        <v>254</v>
      </c>
      <c r="E27" s="473" t="s">
        <v>250</v>
      </c>
      <c r="F27" s="475" t="s">
        <v>251</v>
      </c>
      <c r="G27" s="476" t="s">
        <v>98</v>
      </c>
      <c r="H27" s="476" t="s">
        <v>74</v>
      </c>
      <c r="I27" s="476" t="s">
        <v>98</v>
      </c>
      <c r="J27" s="476" t="s">
        <v>150</v>
      </c>
    </row>
    <row r="28" spans="1:10" ht="13.8" x14ac:dyDescent="0.3">
      <c r="A28" s="473" t="s">
        <v>318</v>
      </c>
      <c r="B28" s="473">
        <v>5150</v>
      </c>
      <c r="C28" s="473" t="s">
        <v>282</v>
      </c>
      <c r="D28" s="474" t="s">
        <v>249</v>
      </c>
      <c r="E28" s="473" t="s">
        <v>250</v>
      </c>
      <c r="F28" s="475" t="s">
        <v>251</v>
      </c>
      <c r="G28" s="476" t="s">
        <v>136</v>
      </c>
      <c r="H28" s="476" t="s">
        <v>74</v>
      </c>
      <c r="I28" s="476" t="s">
        <v>136</v>
      </c>
      <c r="J28" s="476" t="s">
        <v>50</v>
      </c>
    </row>
    <row r="29" spans="1:10" ht="13.8" x14ac:dyDescent="0.3">
      <c r="A29" s="473" t="s">
        <v>318</v>
      </c>
      <c r="B29" s="473">
        <v>2853</v>
      </c>
      <c r="C29" s="473" t="s">
        <v>283</v>
      </c>
      <c r="D29" s="474" t="s">
        <v>263</v>
      </c>
      <c r="E29" s="473" t="s">
        <v>250</v>
      </c>
      <c r="F29" s="475" t="s">
        <v>251</v>
      </c>
      <c r="G29" s="476" t="s">
        <v>136</v>
      </c>
      <c r="H29" s="476" t="s">
        <v>74</v>
      </c>
      <c r="I29" s="476" t="s">
        <v>136</v>
      </c>
      <c r="J29" s="476" t="s">
        <v>106</v>
      </c>
    </row>
    <row r="30" spans="1:10" ht="13.8" x14ac:dyDescent="0.3">
      <c r="A30" s="473" t="s">
        <v>318</v>
      </c>
      <c r="B30" s="473">
        <v>2414</v>
      </c>
      <c r="C30" s="473" t="s">
        <v>258</v>
      </c>
      <c r="D30" s="474" t="s">
        <v>254</v>
      </c>
      <c r="E30" s="473" t="s">
        <v>255</v>
      </c>
      <c r="F30" s="475" t="s">
        <v>251</v>
      </c>
      <c r="G30" s="476" t="s">
        <v>136</v>
      </c>
      <c r="H30" s="476" t="s">
        <v>74</v>
      </c>
      <c r="I30" s="476" t="s">
        <v>136</v>
      </c>
      <c r="J30" s="476" t="s">
        <v>106</v>
      </c>
    </row>
    <row r="31" spans="1:10" ht="13.8" x14ac:dyDescent="0.3">
      <c r="A31" s="473" t="s">
        <v>318</v>
      </c>
      <c r="B31" s="473">
        <v>1989</v>
      </c>
      <c r="C31" s="473" t="s">
        <v>284</v>
      </c>
      <c r="D31" s="474" t="s">
        <v>249</v>
      </c>
      <c r="E31" s="473" t="s">
        <v>250</v>
      </c>
      <c r="F31" s="475" t="s">
        <v>251</v>
      </c>
      <c r="G31" s="476" t="s">
        <v>151</v>
      </c>
      <c r="H31" s="476" t="s">
        <v>74</v>
      </c>
      <c r="I31" s="476" t="s">
        <v>151</v>
      </c>
      <c r="J31" s="476" t="s">
        <v>170</v>
      </c>
    </row>
    <row r="32" spans="1:10" ht="13.8" x14ac:dyDescent="0.3">
      <c r="A32" s="473" t="s">
        <v>318</v>
      </c>
      <c r="B32" s="473">
        <v>3041</v>
      </c>
      <c r="C32" s="473" t="s">
        <v>285</v>
      </c>
      <c r="D32" s="474" t="s">
        <v>249</v>
      </c>
      <c r="E32" s="475" t="s">
        <v>255</v>
      </c>
      <c r="F32" s="475" t="s">
        <v>251</v>
      </c>
      <c r="G32" s="476" t="s">
        <v>151</v>
      </c>
      <c r="H32" s="476" t="s">
        <v>74</v>
      </c>
      <c r="I32" s="476" t="s">
        <v>151</v>
      </c>
      <c r="J32" s="476" t="s">
        <v>170</v>
      </c>
    </row>
    <row r="33" spans="1:10" ht="13.8" x14ac:dyDescent="0.3">
      <c r="A33" s="473" t="s">
        <v>318</v>
      </c>
      <c r="B33" s="473">
        <v>5151</v>
      </c>
      <c r="C33" s="473" t="s">
        <v>286</v>
      </c>
      <c r="D33" s="477" t="s">
        <v>249</v>
      </c>
      <c r="E33" s="475" t="s">
        <v>255</v>
      </c>
      <c r="F33" s="475" t="s">
        <v>251</v>
      </c>
      <c r="G33" s="476" t="s">
        <v>98</v>
      </c>
      <c r="H33" s="476" t="s">
        <v>74</v>
      </c>
      <c r="I33" s="476" t="s">
        <v>98</v>
      </c>
      <c r="J33" s="476" t="s">
        <v>288</v>
      </c>
    </row>
    <row r="34" spans="1:10" ht="13.8" x14ac:dyDescent="0.3">
      <c r="A34" s="473" t="s">
        <v>318</v>
      </c>
      <c r="B34" s="473">
        <v>5152</v>
      </c>
      <c r="C34" s="473" t="s">
        <v>287</v>
      </c>
      <c r="D34" s="477" t="s">
        <v>249</v>
      </c>
      <c r="E34" s="475" t="s">
        <v>255</v>
      </c>
      <c r="F34" s="475" t="s">
        <v>251</v>
      </c>
      <c r="G34" s="476" t="s">
        <v>155</v>
      </c>
      <c r="H34" s="476" t="s">
        <v>74</v>
      </c>
      <c r="I34" s="476" t="s">
        <v>155</v>
      </c>
      <c r="J34" s="476" t="s">
        <v>301</v>
      </c>
    </row>
    <row r="35" spans="1:10" ht="13.8" x14ac:dyDescent="0.3">
      <c r="A35" s="473" t="s">
        <v>318</v>
      </c>
      <c r="B35" s="473">
        <v>2854</v>
      </c>
      <c r="C35" s="473" t="s">
        <v>289</v>
      </c>
      <c r="D35" s="474" t="s">
        <v>263</v>
      </c>
      <c r="E35" s="473" t="s">
        <v>255</v>
      </c>
      <c r="F35" s="475" t="s">
        <v>251</v>
      </c>
      <c r="G35" s="476" t="s">
        <v>61</v>
      </c>
      <c r="H35" s="476" t="s">
        <v>74</v>
      </c>
      <c r="I35" s="476" t="s">
        <v>61</v>
      </c>
      <c r="J35" s="476" t="s">
        <v>117</v>
      </c>
    </row>
    <row r="36" spans="1:10" ht="13.8" x14ac:dyDescent="0.3">
      <c r="A36" s="473" t="s">
        <v>318</v>
      </c>
      <c r="B36" s="473">
        <v>3045</v>
      </c>
      <c r="C36" s="473" t="s">
        <v>290</v>
      </c>
      <c r="D36" s="474" t="s">
        <v>263</v>
      </c>
      <c r="E36" s="473" t="s">
        <v>255</v>
      </c>
      <c r="F36" s="475" t="s">
        <v>251</v>
      </c>
      <c r="G36" s="476" t="s">
        <v>151</v>
      </c>
      <c r="H36" s="476" t="s">
        <v>74</v>
      </c>
      <c r="I36" s="476" t="s">
        <v>151</v>
      </c>
      <c r="J36" s="476" t="s">
        <v>106</v>
      </c>
    </row>
    <row r="37" spans="1:10" ht="13.8" x14ac:dyDescent="0.3">
      <c r="A37" s="473" t="s">
        <v>318</v>
      </c>
      <c r="B37" s="473">
        <v>3042</v>
      </c>
      <c r="C37" s="473" t="s">
        <v>291</v>
      </c>
      <c r="D37" s="474" t="s">
        <v>254</v>
      </c>
      <c r="E37" s="473" t="s">
        <v>250</v>
      </c>
      <c r="F37" s="475" t="s">
        <v>251</v>
      </c>
      <c r="G37" s="476" t="s">
        <v>151</v>
      </c>
      <c r="H37" s="476" t="s">
        <v>74</v>
      </c>
      <c r="I37" s="476" t="s">
        <v>151</v>
      </c>
      <c r="J37" s="476" t="s">
        <v>130</v>
      </c>
    </row>
    <row r="38" spans="1:10" ht="13.8" x14ac:dyDescent="0.3">
      <c r="A38" s="473" t="s">
        <v>318</v>
      </c>
      <c r="B38" s="473">
        <v>3046</v>
      </c>
      <c r="C38" s="473" t="s">
        <v>292</v>
      </c>
      <c r="D38" s="474" t="s">
        <v>254</v>
      </c>
      <c r="E38" s="473" t="s">
        <v>250</v>
      </c>
      <c r="F38" s="475" t="s">
        <v>251</v>
      </c>
      <c r="G38" s="476" t="s">
        <v>98</v>
      </c>
      <c r="H38" s="476" t="s">
        <v>74</v>
      </c>
      <c r="I38" s="476" t="s">
        <v>98</v>
      </c>
      <c r="J38" s="476" t="s">
        <v>117</v>
      </c>
    </row>
    <row r="39" spans="1:10" ht="13.8" x14ac:dyDescent="0.3">
      <c r="A39" s="473" t="s">
        <v>318</v>
      </c>
      <c r="B39" s="473">
        <v>5157</v>
      </c>
      <c r="C39" s="473" t="s">
        <v>293</v>
      </c>
      <c r="D39" s="474" t="s">
        <v>254</v>
      </c>
      <c r="E39" s="473" t="s">
        <v>250</v>
      </c>
      <c r="F39" s="475" t="s">
        <v>251</v>
      </c>
      <c r="G39" s="476" t="s">
        <v>483</v>
      </c>
      <c r="H39" s="476" t="s">
        <v>74</v>
      </c>
      <c r="I39" s="476" t="s">
        <v>483</v>
      </c>
      <c r="J39" s="476" t="s">
        <v>110</v>
      </c>
    </row>
    <row r="40" spans="1:10" ht="13.8" x14ac:dyDescent="0.3">
      <c r="A40" s="473" t="s">
        <v>318</v>
      </c>
      <c r="B40" s="473">
        <v>5158</v>
      </c>
      <c r="C40" s="473" t="s">
        <v>294</v>
      </c>
      <c r="D40" s="474" t="s">
        <v>254</v>
      </c>
      <c r="E40" s="473" t="s">
        <v>255</v>
      </c>
      <c r="F40" s="475" t="s">
        <v>251</v>
      </c>
      <c r="G40" s="476" t="s">
        <v>110</v>
      </c>
      <c r="H40" s="476" t="s">
        <v>74</v>
      </c>
      <c r="I40" s="476" t="s">
        <v>110</v>
      </c>
      <c r="J40" s="476" t="s">
        <v>483</v>
      </c>
    </row>
    <row r="41" spans="1:10" ht="13.8" x14ac:dyDescent="0.3">
      <c r="A41" s="473" t="s">
        <v>318</v>
      </c>
      <c r="B41" s="473">
        <v>3048</v>
      </c>
      <c r="C41" s="473" t="s">
        <v>295</v>
      </c>
      <c r="D41" s="474" t="s">
        <v>254</v>
      </c>
      <c r="E41" s="473" t="s">
        <v>255</v>
      </c>
      <c r="F41" s="475" t="s">
        <v>251</v>
      </c>
      <c r="G41" s="476" t="s">
        <v>151</v>
      </c>
      <c r="H41" s="476" t="s">
        <v>74</v>
      </c>
      <c r="I41" s="476" t="s">
        <v>151</v>
      </c>
      <c r="J41" s="476" t="s">
        <v>130</v>
      </c>
    </row>
    <row r="42" spans="1:10" ht="13.8" x14ac:dyDescent="0.3">
      <c r="A42" s="473" t="s">
        <v>318</v>
      </c>
      <c r="B42" s="473">
        <v>2045</v>
      </c>
      <c r="C42" s="473" t="s">
        <v>296</v>
      </c>
      <c r="D42" s="474" t="s">
        <v>263</v>
      </c>
      <c r="E42" s="473" t="s">
        <v>250</v>
      </c>
      <c r="F42" s="475" t="s">
        <v>251</v>
      </c>
      <c r="G42" s="476" t="s">
        <v>74</v>
      </c>
      <c r="H42" s="476" t="s">
        <v>74</v>
      </c>
      <c r="I42" s="476" t="s">
        <v>61</v>
      </c>
      <c r="J42" s="476" t="s">
        <v>170</v>
      </c>
    </row>
    <row r="43" spans="1:10" ht="13.8" x14ac:dyDescent="0.3">
      <c r="A43" s="473" t="s">
        <v>318</v>
      </c>
      <c r="B43" s="473">
        <v>2852</v>
      </c>
      <c r="C43" s="473" t="s">
        <v>297</v>
      </c>
      <c r="D43" s="474" t="s">
        <v>263</v>
      </c>
      <c r="E43" s="473" t="s">
        <v>255</v>
      </c>
      <c r="F43" s="475" t="s">
        <v>251</v>
      </c>
      <c r="G43" s="476" t="s">
        <v>155</v>
      </c>
      <c r="H43" s="476" t="s">
        <v>74</v>
      </c>
      <c r="I43" s="476" t="s">
        <v>155</v>
      </c>
      <c r="J43" s="476" t="s">
        <v>98</v>
      </c>
    </row>
    <row r="44" spans="1:10" ht="13.8" x14ac:dyDescent="0.3">
      <c r="A44" s="473" t="s">
        <v>318</v>
      </c>
      <c r="B44" s="473">
        <v>3039</v>
      </c>
      <c r="C44" s="473" t="s">
        <v>298</v>
      </c>
      <c r="D44" s="474" t="s">
        <v>263</v>
      </c>
      <c r="E44" s="473" t="s">
        <v>250</v>
      </c>
      <c r="F44" s="475" t="s">
        <v>251</v>
      </c>
      <c r="G44" s="476" t="s">
        <v>98</v>
      </c>
      <c r="H44" s="476" t="s">
        <v>74</v>
      </c>
      <c r="I44" s="476" t="s">
        <v>98</v>
      </c>
      <c r="J44" s="476" t="s">
        <v>155</v>
      </c>
    </row>
    <row r="45" spans="1:10" ht="13.8" x14ac:dyDescent="0.3">
      <c r="A45" s="473" t="s">
        <v>318</v>
      </c>
      <c r="B45" s="473">
        <v>3050</v>
      </c>
      <c r="C45" s="473" t="s">
        <v>299</v>
      </c>
      <c r="D45" s="474" t="s">
        <v>254</v>
      </c>
      <c r="E45" s="473" t="s">
        <v>250</v>
      </c>
      <c r="F45" s="475" t="s">
        <v>251</v>
      </c>
      <c r="G45" s="476" t="s">
        <v>155</v>
      </c>
      <c r="H45" s="476" t="s">
        <v>74</v>
      </c>
      <c r="I45" s="476" t="s">
        <v>155</v>
      </c>
      <c r="J45" s="476" t="s">
        <v>98</v>
      </c>
    </row>
    <row r="46" spans="1:10" ht="13.8" x14ac:dyDescent="0.3">
      <c r="A46" s="473" t="s">
        <v>318</v>
      </c>
      <c r="B46" s="473">
        <v>3052</v>
      </c>
      <c r="C46" s="473" t="s">
        <v>300</v>
      </c>
      <c r="D46" s="474" t="s">
        <v>254</v>
      </c>
      <c r="E46" s="473" t="s">
        <v>255</v>
      </c>
      <c r="F46" s="475" t="s">
        <v>251</v>
      </c>
      <c r="G46" s="476" t="s">
        <v>84</v>
      </c>
      <c r="H46" s="476" t="s">
        <v>74</v>
      </c>
      <c r="I46" s="476" t="s">
        <v>84</v>
      </c>
      <c r="J46" s="476" t="s">
        <v>61</v>
      </c>
    </row>
    <row r="47" spans="1:10" ht="13.8" x14ac:dyDescent="0.3">
      <c r="A47" s="329"/>
      <c r="B47" s="329"/>
      <c r="C47" s="330"/>
      <c r="D47" s="329"/>
      <c r="E47" s="331"/>
      <c r="F47" s="329"/>
      <c r="G47" s="332"/>
      <c r="H47" s="332"/>
      <c r="I47" s="332"/>
      <c r="J47" s="332"/>
    </row>
    <row r="48" spans="1:10" ht="13.8" x14ac:dyDescent="0.3">
      <c r="A48" s="325" t="s">
        <v>302</v>
      </c>
      <c r="B48" s="325">
        <v>1881</v>
      </c>
      <c r="C48" s="326" t="s">
        <v>303</v>
      </c>
      <c r="D48" s="325" t="s">
        <v>249</v>
      </c>
      <c r="E48" s="325" t="s">
        <v>250</v>
      </c>
      <c r="F48" s="325" t="s">
        <v>251</v>
      </c>
      <c r="G48" s="328" t="s">
        <v>155</v>
      </c>
      <c r="H48" s="328" t="s">
        <v>304</v>
      </c>
      <c r="I48" s="328" t="s">
        <v>155</v>
      </c>
      <c r="J48" s="328" t="s">
        <v>50</v>
      </c>
    </row>
    <row r="49" spans="1:10" ht="13.8" x14ac:dyDescent="0.3">
      <c r="A49" s="325" t="s">
        <v>302</v>
      </c>
      <c r="B49" s="325">
        <v>1671</v>
      </c>
      <c r="C49" s="326" t="s">
        <v>305</v>
      </c>
      <c r="D49" s="325" t="s">
        <v>249</v>
      </c>
      <c r="E49" s="327" t="s">
        <v>250</v>
      </c>
      <c r="F49" s="327" t="s">
        <v>251</v>
      </c>
      <c r="G49" s="328" t="s">
        <v>223</v>
      </c>
      <c r="H49" s="333" t="s">
        <v>304</v>
      </c>
      <c r="I49" s="333" t="s">
        <v>223</v>
      </c>
      <c r="J49" s="333" t="s">
        <v>50</v>
      </c>
    </row>
    <row r="50" spans="1:10" ht="13.8" x14ac:dyDescent="0.3">
      <c r="A50" s="329"/>
      <c r="B50" s="329"/>
      <c r="C50" s="330"/>
      <c r="D50" s="329"/>
      <c r="E50" s="331"/>
      <c r="F50" s="331"/>
      <c r="G50" s="332"/>
      <c r="H50" s="334"/>
      <c r="I50" s="334"/>
      <c r="J50" s="334"/>
    </row>
    <row r="51" spans="1:10" ht="13.8" x14ac:dyDescent="0.3">
      <c r="A51" s="325" t="s">
        <v>306</v>
      </c>
      <c r="B51" s="325">
        <v>1671</v>
      </c>
      <c r="C51" s="335" t="s">
        <v>305</v>
      </c>
      <c r="D51" s="325" t="s">
        <v>254</v>
      </c>
      <c r="E51" s="327" t="s">
        <v>250</v>
      </c>
      <c r="F51" s="327" t="s">
        <v>251</v>
      </c>
      <c r="G51" s="328" t="s">
        <v>223</v>
      </c>
      <c r="H51" s="328" t="s">
        <v>307</v>
      </c>
      <c r="I51" s="328" t="s">
        <v>223</v>
      </c>
      <c r="J51" s="328" t="s">
        <v>50</v>
      </c>
    </row>
    <row r="52" spans="1:10" ht="13.8" x14ac:dyDescent="0.3">
      <c r="A52" s="325" t="s">
        <v>306</v>
      </c>
      <c r="B52" s="325">
        <v>4626</v>
      </c>
      <c r="C52" s="335" t="s">
        <v>308</v>
      </c>
      <c r="D52" s="325" t="s">
        <v>254</v>
      </c>
      <c r="E52" s="327" t="s">
        <v>255</v>
      </c>
      <c r="F52" s="327" t="s">
        <v>251</v>
      </c>
      <c r="G52" s="328" t="s">
        <v>74</v>
      </c>
      <c r="H52" s="328" t="s">
        <v>307</v>
      </c>
      <c r="I52" s="328" t="s">
        <v>74</v>
      </c>
      <c r="J52" s="328" t="s">
        <v>170</v>
      </c>
    </row>
    <row r="53" spans="1:10" ht="13.8" x14ac:dyDescent="0.3">
      <c r="A53" s="336" t="s">
        <v>306</v>
      </c>
      <c r="B53" s="337"/>
      <c r="C53" s="338" t="s">
        <v>309</v>
      </c>
      <c r="D53" s="339" t="s">
        <v>254</v>
      </c>
      <c r="E53" s="340" t="s">
        <v>250</v>
      </c>
      <c r="F53" s="341" t="s">
        <v>251</v>
      </c>
      <c r="G53" s="342" t="s">
        <v>50</v>
      </c>
      <c r="H53" s="342" t="s">
        <v>307</v>
      </c>
      <c r="I53" s="342" t="s">
        <v>50</v>
      </c>
      <c r="J53" s="342" t="s">
        <v>447</v>
      </c>
    </row>
    <row r="54" spans="1:10" ht="13.8" x14ac:dyDescent="0.3">
      <c r="A54" s="336" t="s">
        <v>310</v>
      </c>
      <c r="B54" s="337"/>
      <c r="C54" s="343" t="s">
        <v>311</v>
      </c>
      <c r="D54" s="344" t="s">
        <v>249</v>
      </c>
      <c r="E54" s="345" t="s">
        <v>250</v>
      </c>
      <c r="F54" s="346" t="s">
        <v>251</v>
      </c>
      <c r="G54" s="342" t="s">
        <v>50</v>
      </c>
      <c r="H54" s="342" t="s">
        <v>307</v>
      </c>
      <c r="I54" s="342" t="s">
        <v>50</v>
      </c>
      <c r="J54" s="342" t="s">
        <v>447</v>
      </c>
    </row>
    <row r="55" spans="1:10" ht="13.8" x14ac:dyDescent="0.3">
      <c r="A55" s="329"/>
      <c r="B55" s="329"/>
      <c r="C55" s="330"/>
      <c r="D55" s="329"/>
      <c r="E55" s="331"/>
      <c r="F55" s="331"/>
      <c r="G55" s="332"/>
      <c r="H55" s="332"/>
      <c r="I55" s="332"/>
      <c r="J55" s="332"/>
    </row>
    <row r="56" spans="1:10" ht="13.8" x14ac:dyDescent="0.3">
      <c r="A56" s="325" t="s">
        <v>312</v>
      </c>
      <c r="B56" s="325">
        <v>2734</v>
      </c>
      <c r="C56" s="326" t="s">
        <v>256</v>
      </c>
      <c r="D56" s="325" t="s">
        <v>263</v>
      </c>
      <c r="E56" s="327" t="s">
        <v>255</v>
      </c>
      <c r="F56" s="325" t="s">
        <v>251</v>
      </c>
      <c r="G56" s="328" t="s">
        <v>50</v>
      </c>
      <c r="H56" s="328" t="s">
        <v>313</v>
      </c>
      <c r="I56" s="328" t="s">
        <v>50</v>
      </c>
      <c r="J56" s="328" t="s">
        <v>257</v>
      </c>
    </row>
    <row r="57" spans="1:10" ht="13.8" x14ac:dyDescent="0.3">
      <c r="A57" s="325" t="s">
        <v>312</v>
      </c>
      <c r="B57" s="325">
        <v>4632</v>
      </c>
      <c r="C57" s="326" t="s">
        <v>314</v>
      </c>
      <c r="D57" s="325" t="s">
        <v>249</v>
      </c>
      <c r="E57" s="327" t="s">
        <v>250</v>
      </c>
      <c r="F57" s="325" t="s">
        <v>251</v>
      </c>
      <c r="G57" s="328" t="s">
        <v>50</v>
      </c>
      <c r="H57" s="328" t="s">
        <v>313</v>
      </c>
      <c r="I57" s="328" t="s">
        <v>50</v>
      </c>
      <c r="J57" s="328" t="s">
        <v>257</v>
      </c>
    </row>
    <row r="58" spans="1:10" ht="13.8" x14ac:dyDescent="0.3">
      <c r="A58" s="325" t="s">
        <v>312</v>
      </c>
      <c r="B58" s="325">
        <v>2727</v>
      </c>
      <c r="C58" s="326" t="s">
        <v>262</v>
      </c>
      <c r="D58" s="325" t="s">
        <v>249</v>
      </c>
      <c r="E58" s="327" t="s">
        <v>255</v>
      </c>
      <c r="F58" s="325" t="s">
        <v>251</v>
      </c>
      <c r="G58" s="328" t="s">
        <v>264</v>
      </c>
      <c r="H58" s="328" t="s">
        <v>313</v>
      </c>
      <c r="I58" s="328" t="s">
        <v>50</v>
      </c>
      <c r="J58" s="328" t="s">
        <v>264</v>
      </c>
    </row>
    <row r="59" spans="1:10" ht="13.8" x14ac:dyDescent="0.3">
      <c r="A59" s="325" t="s">
        <v>312</v>
      </c>
      <c r="B59" s="325">
        <v>5133</v>
      </c>
      <c r="C59" s="326" t="s">
        <v>265</v>
      </c>
      <c r="D59" s="325" t="s">
        <v>254</v>
      </c>
      <c r="E59" s="327" t="s">
        <v>255</v>
      </c>
      <c r="F59" s="347" t="s">
        <v>251</v>
      </c>
      <c r="G59" s="328" t="s">
        <v>50</v>
      </c>
      <c r="H59" s="328" t="s">
        <v>313</v>
      </c>
      <c r="I59" s="328" t="s">
        <v>50</v>
      </c>
      <c r="J59" s="328" t="s">
        <v>423</v>
      </c>
    </row>
    <row r="60" spans="1:10" ht="13.8" x14ac:dyDescent="0.3">
      <c r="A60" s="325" t="s">
        <v>312</v>
      </c>
      <c r="B60" s="325">
        <v>2144</v>
      </c>
      <c r="C60" s="326" t="s">
        <v>315</v>
      </c>
      <c r="D60" s="325" t="s">
        <v>254</v>
      </c>
      <c r="E60" s="327" t="s">
        <v>255</v>
      </c>
      <c r="F60" s="347" t="s">
        <v>251</v>
      </c>
      <c r="G60" s="328" t="s">
        <v>316</v>
      </c>
      <c r="H60" s="328" t="s">
        <v>313</v>
      </c>
      <c r="I60" s="328" t="s">
        <v>316</v>
      </c>
      <c r="J60" s="328" t="s">
        <v>50</v>
      </c>
    </row>
    <row r="61" spans="1:10" ht="13.8" x14ac:dyDescent="0.3">
      <c r="A61" s="403"/>
      <c r="B61" s="329"/>
      <c r="C61" s="330"/>
      <c r="D61" s="329"/>
      <c r="E61" s="331"/>
      <c r="F61" s="348"/>
      <c r="G61" s="332"/>
      <c r="H61" s="332"/>
      <c r="I61" s="332"/>
      <c r="J61" s="332"/>
    </row>
    <row r="62" spans="1:10" ht="13.8" x14ac:dyDescent="0.3">
      <c r="A62" s="325" t="s">
        <v>269</v>
      </c>
      <c r="B62" s="325">
        <v>2958</v>
      </c>
      <c r="C62" s="326" t="s">
        <v>248</v>
      </c>
      <c r="D62" s="325" t="s">
        <v>249</v>
      </c>
      <c r="E62" s="327" t="s">
        <v>250</v>
      </c>
      <c r="F62" s="325" t="s">
        <v>251</v>
      </c>
      <c r="G62" s="328" t="s">
        <v>98</v>
      </c>
      <c r="H62" s="328" t="s">
        <v>323</v>
      </c>
      <c r="I62" s="328" t="s">
        <v>98</v>
      </c>
      <c r="J62" s="328" t="s">
        <v>150</v>
      </c>
    </row>
    <row r="63" spans="1:10" ht="13.8" x14ac:dyDescent="0.3">
      <c r="A63" s="325" t="s">
        <v>269</v>
      </c>
      <c r="B63" s="327">
        <v>4734</v>
      </c>
      <c r="C63" s="326" t="s">
        <v>253</v>
      </c>
      <c r="D63" s="325" t="s">
        <v>254</v>
      </c>
      <c r="E63" s="327" t="s">
        <v>255</v>
      </c>
      <c r="F63" s="325" t="s">
        <v>251</v>
      </c>
      <c r="G63" s="328" t="s">
        <v>74</v>
      </c>
      <c r="H63" s="328" t="s">
        <v>323</v>
      </c>
      <c r="I63" s="328" t="s">
        <v>74</v>
      </c>
      <c r="J63" s="328" t="s">
        <v>150</v>
      </c>
    </row>
    <row r="64" spans="1:10" ht="13.8" x14ac:dyDescent="0.3">
      <c r="A64" s="325" t="s">
        <v>269</v>
      </c>
      <c r="B64" s="325">
        <v>2734</v>
      </c>
      <c r="C64" s="326" t="s">
        <v>256</v>
      </c>
      <c r="D64" s="325" t="s">
        <v>249</v>
      </c>
      <c r="E64" s="327" t="s">
        <v>255</v>
      </c>
      <c r="F64" s="325" t="s">
        <v>251</v>
      </c>
      <c r="G64" s="328" t="s">
        <v>50</v>
      </c>
      <c r="H64" s="328" t="s">
        <v>323</v>
      </c>
      <c r="I64" s="328" t="s">
        <v>50</v>
      </c>
      <c r="J64" s="328" t="s">
        <v>257</v>
      </c>
    </row>
    <row r="65" spans="1:10" ht="13.8" x14ac:dyDescent="0.3">
      <c r="A65" s="325" t="s">
        <v>269</v>
      </c>
      <c r="B65" s="327">
        <v>4840</v>
      </c>
      <c r="C65" s="326" t="s">
        <v>258</v>
      </c>
      <c r="D65" s="325" t="s">
        <v>254</v>
      </c>
      <c r="E65" s="327" t="s">
        <v>250</v>
      </c>
      <c r="F65" s="325" t="s">
        <v>251</v>
      </c>
      <c r="G65" s="328" t="s">
        <v>259</v>
      </c>
      <c r="H65" s="328" t="s">
        <v>323</v>
      </c>
      <c r="I65" s="328" t="s">
        <v>259</v>
      </c>
      <c r="J65" s="328" t="s">
        <v>260</v>
      </c>
    </row>
    <row r="66" spans="1:10" ht="13.8" x14ac:dyDescent="0.3">
      <c r="A66" s="325" t="s">
        <v>269</v>
      </c>
      <c r="B66" s="325">
        <v>2053</v>
      </c>
      <c r="C66" s="326" t="s">
        <v>261</v>
      </c>
      <c r="D66" s="325" t="s">
        <v>249</v>
      </c>
      <c r="E66" s="327" t="s">
        <v>255</v>
      </c>
      <c r="F66" s="325" t="s">
        <v>251</v>
      </c>
      <c r="G66" s="328" t="s">
        <v>50</v>
      </c>
      <c r="H66" s="328" t="s">
        <v>323</v>
      </c>
      <c r="I66" s="328" t="s">
        <v>50</v>
      </c>
      <c r="J66" s="328" t="s">
        <v>61</v>
      </c>
    </row>
    <row r="67" spans="1:10" ht="13.8" x14ac:dyDescent="0.3">
      <c r="A67" s="325" t="s">
        <v>269</v>
      </c>
      <c r="B67" s="327">
        <v>2727</v>
      </c>
      <c r="C67" s="326" t="s">
        <v>262</v>
      </c>
      <c r="D67" s="325" t="s">
        <v>263</v>
      </c>
      <c r="E67" s="327" t="s">
        <v>255</v>
      </c>
      <c r="F67" s="325" t="s">
        <v>251</v>
      </c>
      <c r="G67" s="328" t="s">
        <v>264</v>
      </c>
      <c r="H67" s="328" t="s">
        <v>323</v>
      </c>
      <c r="I67" s="328" t="s">
        <v>264</v>
      </c>
      <c r="J67" s="328" t="s">
        <v>50</v>
      </c>
    </row>
    <row r="68" spans="1:10" ht="13.8" x14ac:dyDescent="0.3">
      <c r="A68" s="325" t="s">
        <v>269</v>
      </c>
      <c r="B68" s="327">
        <v>2740</v>
      </c>
      <c r="C68" s="326" t="s">
        <v>265</v>
      </c>
      <c r="D68" s="325" t="s">
        <v>263</v>
      </c>
      <c r="E68" s="327" t="s">
        <v>255</v>
      </c>
      <c r="F68" s="325" t="s">
        <v>251</v>
      </c>
      <c r="G68" s="328" t="s">
        <v>50</v>
      </c>
      <c r="H68" s="328" t="s">
        <v>323</v>
      </c>
      <c r="I68" s="328" t="s">
        <v>50</v>
      </c>
      <c r="J68" s="328" t="s">
        <v>260</v>
      </c>
    </row>
    <row r="69" spans="1:10" ht="13.8" x14ac:dyDescent="0.3">
      <c r="A69" s="325" t="s">
        <v>269</v>
      </c>
      <c r="B69" s="327">
        <v>1406</v>
      </c>
      <c r="C69" s="326" t="s">
        <v>266</v>
      </c>
      <c r="D69" s="325" t="s">
        <v>263</v>
      </c>
      <c r="E69" s="327" t="s">
        <v>255</v>
      </c>
      <c r="F69" s="325" t="s">
        <v>251</v>
      </c>
      <c r="G69" s="328" t="s">
        <v>267</v>
      </c>
      <c r="H69" s="328" t="s">
        <v>323</v>
      </c>
      <c r="I69" s="328" t="s">
        <v>151</v>
      </c>
      <c r="J69" s="328" t="s">
        <v>267</v>
      </c>
    </row>
    <row r="70" spans="1:10" ht="13.8" x14ac:dyDescent="0.3">
      <c r="A70" s="325" t="s">
        <v>269</v>
      </c>
      <c r="B70" s="325">
        <v>1146</v>
      </c>
      <c r="C70" s="326" t="s">
        <v>268</v>
      </c>
      <c r="D70" s="325" t="s">
        <v>254</v>
      </c>
      <c r="E70" s="327" t="s">
        <v>250</v>
      </c>
      <c r="F70" s="325" t="s">
        <v>251</v>
      </c>
      <c r="G70" s="328" t="s">
        <v>267</v>
      </c>
      <c r="H70" s="328" t="s">
        <v>323</v>
      </c>
      <c r="I70" s="328" t="s">
        <v>151</v>
      </c>
      <c r="J70" s="328" t="s">
        <v>267</v>
      </c>
    </row>
    <row r="71" spans="1:10" ht="13.8" x14ac:dyDescent="0.3">
      <c r="A71" s="325" t="s">
        <v>269</v>
      </c>
      <c r="B71" s="327"/>
      <c r="C71" s="326" t="s">
        <v>270</v>
      </c>
      <c r="D71" s="325" t="s">
        <v>254</v>
      </c>
      <c r="E71" s="327" t="s">
        <v>255</v>
      </c>
      <c r="F71" s="325" t="s">
        <v>251</v>
      </c>
      <c r="G71" s="328" t="s">
        <v>151</v>
      </c>
      <c r="H71" s="328" t="s">
        <v>323</v>
      </c>
      <c r="I71" s="328" t="s">
        <v>151</v>
      </c>
      <c r="J71" s="328" t="s">
        <v>267</v>
      </c>
    </row>
    <row r="72" spans="1:10" ht="13.8" x14ac:dyDescent="0.3">
      <c r="A72" s="325" t="s">
        <v>269</v>
      </c>
      <c r="B72" s="327"/>
      <c r="C72" s="326" t="s">
        <v>305</v>
      </c>
      <c r="D72" s="325" t="s">
        <v>254</v>
      </c>
      <c r="E72" s="327" t="s">
        <v>250</v>
      </c>
      <c r="F72" s="325" t="s">
        <v>251</v>
      </c>
      <c r="G72" s="328" t="s">
        <v>223</v>
      </c>
      <c r="H72" s="328" t="s">
        <v>323</v>
      </c>
      <c r="I72" s="328" t="s">
        <v>223</v>
      </c>
      <c r="J72" s="328" t="s">
        <v>317</v>
      </c>
    </row>
    <row r="73" spans="1:10" ht="13.8" x14ac:dyDescent="0.3">
      <c r="A73" s="329"/>
      <c r="B73" s="331"/>
      <c r="C73" s="330"/>
      <c r="D73" s="329"/>
      <c r="E73" s="331"/>
      <c r="F73" s="329"/>
      <c r="G73" s="332"/>
      <c r="H73" s="332"/>
      <c r="I73" s="332"/>
      <c r="J73" s="332"/>
    </row>
    <row r="74" spans="1:10" ht="13.8" x14ac:dyDescent="0.3">
      <c r="A74" s="473" t="s">
        <v>318</v>
      </c>
      <c r="B74" s="473">
        <v>5159</v>
      </c>
      <c r="C74" s="473" t="s">
        <v>271</v>
      </c>
      <c r="D74" s="477" t="s">
        <v>249</v>
      </c>
      <c r="E74" s="473" t="s">
        <v>250</v>
      </c>
      <c r="F74" s="475" t="s">
        <v>251</v>
      </c>
      <c r="G74" s="476" t="s">
        <v>74</v>
      </c>
      <c r="H74" s="476" t="s">
        <v>74</v>
      </c>
      <c r="I74" s="476" t="s">
        <v>106</v>
      </c>
      <c r="J74" s="476" t="s">
        <v>170</v>
      </c>
    </row>
    <row r="75" spans="1:10" ht="13.8" x14ac:dyDescent="0.3">
      <c r="A75" s="473" t="s">
        <v>318</v>
      </c>
      <c r="B75" s="473">
        <v>4333</v>
      </c>
      <c r="C75" s="473" t="s">
        <v>272</v>
      </c>
      <c r="D75" s="474" t="s">
        <v>263</v>
      </c>
      <c r="E75" s="473" t="s">
        <v>255</v>
      </c>
      <c r="F75" s="475" t="s">
        <v>251</v>
      </c>
      <c r="G75" s="476" t="s">
        <v>74</v>
      </c>
      <c r="H75" s="476" t="s">
        <v>74</v>
      </c>
      <c r="I75" s="476" t="s">
        <v>61</v>
      </c>
      <c r="J75" s="476" t="s">
        <v>151</v>
      </c>
    </row>
    <row r="76" spans="1:10" ht="13.8" x14ac:dyDescent="0.3">
      <c r="A76" s="473" t="s">
        <v>318</v>
      </c>
      <c r="B76" s="473">
        <v>5160</v>
      </c>
      <c r="C76" s="473" t="s">
        <v>273</v>
      </c>
      <c r="D76" s="474" t="s">
        <v>263</v>
      </c>
      <c r="E76" s="473" t="s">
        <v>250</v>
      </c>
      <c r="F76" s="475" t="s">
        <v>251</v>
      </c>
      <c r="G76" s="476" t="s">
        <v>226</v>
      </c>
      <c r="H76" s="476" t="s">
        <v>74</v>
      </c>
      <c r="I76" s="476" t="s">
        <v>226</v>
      </c>
      <c r="J76" s="476" t="s">
        <v>150</v>
      </c>
    </row>
    <row r="77" spans="1:10" ht="13.8" x14ac:dyDescent="0.3">
      <c r="A77" s="473" t="s">
        <v>318</v>
      </c>
      <c r="B77" s="473">
        <v>5154</v>
      </c>
      <c r="C77" s="473" t="s">
        <v>274</v>
      </c>
      <c r="D77" s="474" t="s">
        <v>263</v>
      </c>
      <c r="E77" s="473" t="s">
        <v>255</v>
      </c>
      <c r="F77" s="475" t="s">
        <v>251</v>
      </c>
      <c r="G77" s="476" t="s">
        <v>226</v>
      </c>
      <c r="H77" s="476" t="s">
        <v>74</v>
      </c>
      <c r="I77" s="476" t="s">
        <v>226</v>
      </c>
      <c r="J77" s="476" t="s">
        <v>150</v>
      </c>
    </row>
    <row r="78" spans="1:10" ht="13.8" x14ac:dyDescent="0.3">
      <c r="A78" s="473" t="s">
        <v>318</v>
      </c>
      <c r="B78" s="473">
        <v>1997</v>
      </c>
      <c r="C78" s="473" t="s">
        <v>275</v>
      </c>
      <c r="D78" s="474" t="s">
        <v>263</v>
      </c>
      <c r="E78" s="473" t="s">
        <v>250</v>
      </c>
      <c r="F78" s="475" t="s">
        <v>251</v>
      </c>
      <c r="G78" s="476" t="s">
        <v>61</v>
      </c>
      <c r="H78" s="476" t="s">
        <v>74</v>
      </c>
      <c r="I78" s="476" t="s">
        <v>61</v>
      </c>
      <c r="J78" s="476" t="s">
        <v>84</v>
      </c>
    </row>
    <row r="79" spans="1:10" ht="13.8" x14ac:dyDescent="0.3">
      <c r="A79" s="473" t="s">
        <v>318</v>
      </c>
      <c r="B79" s="473">
        <v>2855</v>
      </c>
      <c r="C79" s="473" t="s">
        <v>276</v>
      </c>
      <c r="D79" s="474" t="s">
        <v>263</v>
      </c>
      <c r="E79" s="473" t="s">
        <v>255</v>
      </c>
      <c r="F79" s="475" t="s">
        <v>251</v>
      </c>
      <c r="G79" s="476" t="s">
        <v>61</v>
      </c>
      <c r="H79" s="476" t="s">
        <v>74</v>
      </c>
      <c r="I79" s="476" t="s">
        <v>61</v>
      </c>
      <c r="J79" s="476" t="s">
        <v>301</v>
      </c>
    </row>
    <row r="80" spans="1:10" ht="13.8" x14ac:dyDescent="0.3">
      <c r="A80" s="473" t="s">
        <v>318</v>
      </c>
      <c r="B80" s="473">
        <v>3051</v>
      </c>
      <c r="C80" s="473" t="s">
        <v>277</v>
      </c>
      <c r="D80" s="474" t="s">
        <v>254</v>
      </c>
      <c r="E80" s="473" t="s">
        <v>250</v>
      </c>
      <c r="F80" s="475" t="s">
        <v>251</v>
      </c>
      <c r="G80" s="476" t="s">
        <v>98</v>
      </c>
      <c r="H80" s="476" t="s">
        <v>74</v>
      </c>
      <c r="I80" s="476" t="s">
        <v>98</v>
      </c>
      <c r="J80" s="476" t="s">
        <v>106</v>
      </c>
    </row>
    <row r="81" spans="1:10" ht="13.8" x14ac:dyDescent="0.3">
      <c r="A81" s="473" t="s">
        <v>318</v>
      </c>
      <c r="B81" s="473">
        <v>5156</v>
      </c>
      <c r="C81" s="473" t="s">
        <v>278</v>
      </c>
      <c r="D81" s="474" t="s">
        <v>254</v>
      </c>
      <c r="E81" s="473" t="s">
        <v>255</v>
      </c>
      <c r="F81" s="475" t="s">
        <v>251</v>
      </c>
      <c r="G81" s="476" t="s">
        <v>61</v>
      </c>
      <c r="H81" s="476" t="s">
        <v>74</v>
      </c>
      <c r="I81" s="476" t="s">
        <v>226</v>
      </c>
      <c r="J81" s="476" t="s">
        <v>117</v>
      </c>
    </row>
    <row r="82" spans="1:10" ht="13.8" x14ac:dyDescent="0.3">
      <c r="A82" s="473" t="s">
        <v>318</v>
      </c>
      <c r="B82" s="473">
        <v>2040</v>
      </c>
      <c r="C82" s="473" t="s">
        <v>279</v>
      </c>
      <c r="D82" s="477" t="s">
        <v>249</v>
      </c>
      <c r="E82" s="473" t="s">
        <v>250</v>
      </c>
      <c r="F82" s="475" t="s">
        <v>251</v>
      </c>
      <c r="G82" s="476" t="s">
        <v>74</v>
      </c>
      <c r="H82" s="476" t="s">
        <v>74</v>
      </c>
      <c r="I82" s="476" t="s">
        <v>98</v>
      </c>
      <c r="J82" s="476" t="s">
        <v>288</v>
      </c>
    </row>
    <row r="83" spans="1:10" ht="13.8" x14ac:dyDescent="0.3">
      <c r="A83" s="473" t="s">
        <v>318</v>
      </c>
      <c r="B83" s="473">
        <v>3037</v>
      </c>
      <c r="C83" s="473" t="s">
        <v>280</v>
      </c>
      <c r="D83" s="474" t="s">
        <v>249</v>
      </c>
      <c r="E83" s="475" t="s">
        <v>255</v>
      </c>
      <c r="F83" s="475" t="s">
        <v>251</v>
      </c>
      <c r="G83" s="476" t="s">
        <v>98</v>
      </c>
      <c r="H83" s="476" t="s">
        <v>74</v>
      </c>
      <c r="I83" s="476" t="s">
        <v>98</v>
      </c>
      <c r="J83" s="476" t="s">
        <v>155</v>
      </c>
    </row>
    <row r="84" spans="1:10" ht="13.8" x14ac:dyDescent="0.3">
      <c r="A84" s="473" t="s">
        <v>318</v>
      </c>
      <c r="B84" s="473">
        <v>5155</v>
      </c>
      <c r="C84" s="473" t="s">
        <v>281</v>
      </c>
      <c r="D84" s="474" t="s">
        <v>254</v>
      </c>
      <c r="E84" s="473" t="s">
        <v>250</v>
      </c>
      <c r="F84" s="475" t="s">
        <v>251</v>
      </c>
      <c r="G84" s="476" t="s">
        <v>98</v>
      </c>
      <c r="H84" s="476" t="s">
        <v>74</v>
      </c>
      <c r="I84" s="476" t="s">
        <v>98</v>
      </c>
      <c r="J84" s="476" t="s">
        <v>150</v>
      </c>
    </row>
    <row r="85" spans="1:10" ht="13.8" x14ac:dyDescent="0.3">
      <c r="A85" s="473" t="s">
        <v>318</v>
      </c>
      <c r="B85" s="473">
        <v>5150</v>
      </c>
      <c r="C85" s="473" t="s">
        <v>282</v>
      </c>
      <c r="D85" s="474" t="s">
        <v>249</v>
      </c>
      <c r="E85" s="473" t="s">
        <v>250</v>
      </c>
      <c r="F85" s="475" t="s">
        <v>251</v>
      </c>
      <c r="G85" s="476" t="s">
        <v>136</v>
      </c>
      <c r="H85" s="476" t="s">
        <v>74</v>
      </c>
      <c r="I85" s="476" t="s">
        <v>136</v>
      </c>
      <c r="J85" s="476" t="s">
        <v>50</v>
      </c>
    </row>
    <row r="86" spans="1:10" ht="13.8" x14ac:dyDescent="0.3">
      <c r="A86" s="473" t="s">
        <v>318</v>
      </c>
      <c r="B86" s="473">
        <v>2853</v>
      </c>
      <c r="C86" s="473" t="s">
        <v>283</v>
      </c>
      <c r="D86" s="474" t="s">
        <v>263</v>
      </c>
      <c r="E86" s="473" t="s">
        <v>250</v>
      </c>
      <c r="F86" s="475" t="s">
        <v>251</v>
      </c>
      <c r="G86" s="476" t="s">
        <v>136</v>
      </c>
      <c r="H86" s="476" t="s">
        <v>74</v>
      </c>
      <c r="I86" s="476" t="s">
        <v>136</v>
      </c>
      <c r="J86" s="476" t="s">
        <v>106</v>
      </c>
    </row>
    <row r="87" spans="1:10" ht="13.8" x14ac:dyDescent="0.3">
      <c r="A87" s="473" t="s">
        <v>318</v>
      </c>
      <c r="B87" s="473">
        <v>2414</v>
      </c>
      <c r="C87" s="473" t="s">
        <v>258</v>
      </c>
      <c r="D87" s="474" t="s">
        <v>254</v>
      </c>
      <c r="E87" s="473" t="s">
        <v>255</v>
      </c>
      <c r="F87" s="475" t="s">
        <v>251</v>
      </c>
      <c r="G87" s="476" t="s">
        <v>136</v>
      </c>
      <c r="H87" s="476" t="s">
        <v>74</v>
      </c>
      <c r="I87" s="476" t="s">
        <v>136</v>
      </c>
      <c r="J87" s="476" t="s">
        <v>106</v>
      </c>
    </row>
    <row r="88" spans="1:10" ht="13.8" x14ac:dyDescent="0.3">
      <c r="A88" s="473" t="s">
        <v>318</v>
      </c>
      <c r="B88" s="473">
        <v>1989</v>
      </c>
      <c r="C88" s="473" t="s">
        <v>284</v>
      </c>
      <c r="D88" s="474" t="s">
        <v>249</v>
      </c>
      <c r="E88" s="473" t="s">
        <v>250</v>
      </c>
      <c r="F88" s="475" t="s">
        <v>251</v>
      </c>
      <c r="G88" s="476" t="s">
        <v>151</v>
      </c>
      <c r="H88" s="476" t="s">
        <v>74</v>
      </c>
      <c r="I88" s="476" t="s">
        <v>151</v>
      </c>
      <c r="J88" s="476" t="s">
        <v>170</v>
      </c>
    </row>
    <row r="89" spans="1:10" ht="13.8" x14ac:dyDescent="0.3">
      <c r="A89" s="473" t="s">
        <v>318</v>
      </c>
      <c r="B89" s="473">
        <v>3041</v>
      </c>
      <c r="C89" s="473" t="s">
        <v>285</v>
      </c>
      <c r="D89" s="474" t="s">
        <v>249</v>
      </c>
      <c r="E89" s="475" t="s">
        <v>255</v>
      </c>
      <c r="F89" s="475" t="s">
        <v>251</v>
      </c>
      <c r="G89" s="476" t="s">
        <v>151</v>
      </c>
      <c r="H89" s="476" t="s">
        <v>74</v>
      </c>
      <c r="I89" s="476" t="s">
        <v>151</v>
      </c>
      <c r="J89" s="476" t="s">
        <v>170</v>
      </c>
    </row>
    <row r="90" spans="1:10" ht="13.8" x14ac:dyDescent="0.3">
      <c r="A90" s="473" t="s">
        <v>318</v>
      </c>
      <c r="B90" s="473">
        <v>5151</v>
      </c>
      <c r="C90" s="473" t="s">
        <v>286</v>
      </c>
      <c r="D90" s="477" t="s">
        <v>249</v>
      </c>
      <c r="E90" s="475" t="s">
        <v>255</v>
      </c>
      <c r="F90" s="475" t="s">
        <v>251</v>
      </c>
      <c r="G90" s="476" t="s">
        <v>98</v>
      </c>
      <c r="H90" s="476" t="s">
        <v>74</v>
      </c>
      <c r="I90" s="476" t="s">
        <v>98</v>
      </c>
      <c r="J90" s="476" t="s">
        <v>288</v>
      </c>
    </row>
    <row r="91" spans="1:10" ht="13.8" x14ac:dyDescent="0.3">
      <c r="A91" s="473" t="s">
        <v>318</v>
      </c>
      <c r="B91" s="473">
        <v>5152</v>
      </c>
      <c r="C91" s="473" t="s">
        <v>287</v>
      </c>
      <c r="D91" s="477" t="s">
        <v>249</v>
      </c>
      <c r="E91" s="475" t="s">
        <v>255</v>
      </c>
      <c r="F91" s="475" t="s">
        <v>251</v>
      </c>
      <c r="G91" s="476" t="s">
        <v>155</v>
      </c>
      <c r="H91" s="476" t="s">
        <v>74</v>
      </c>
      <c r="I91" s="476" t="s">
        <v>155</v>
      </c>
      <c r="J91" s="476" t="s">
        <v>301</v>
      </c>
    </row>
    <row r="92" spans="1:10" ht="13.8" x14ac:dyDescent="0.3">
      <c r="A92" s="473" t="s">
        <v>318</v>
      </c>
      <c r="B92" s="473">
        <v>2854</v>
      </c>
      <c r="C92" s="473" t="s">
        <v>289</v>
      </c>
      <c r="D92" s="474" t="s">
        <v>263</v>
      </c>
      <c r="E92" s="473" t="s">
        <v>255</v>
      </c>
      <c r="F92" s="475" t="s">
        <v>251</v>
      </c>
      <c r="G92" s="476" t="s">
        <v>61</v>
      </c>
      <c r="H92" s="476" t="s">
        <v>74</v>
      </c>
      <c r="I92" s="476" t="s">
        <v>61</v>
      </c>
      <c r="J92" s="476" t="s">
        <v>117</v>
      </c>
    </row>
    <row r="93" spans="1:10" ht="13.8" x14ac:dyDescent="0.3">
      <c r="A93" s="473" t="s">
        <v>318</v>
      </c>
      <c r="B93" s="473">
        <v>3045</v>
      </c>
      <c r="C93" s="473" t="s">
        <v>290</v>
      </c>
      <c r="D93" s="474" t="s">
        <v>263</v>
      </c>
      <c r="E93" s="473" t="s">
        <v>255</v>
      </c>
      <c r="F93" s="475" t="s">
        <v>251</v>
      </c>
      <c r="G93" s="476" t="s">
        <v>151</v>
      </c>
      <c r="H93" s="476" t="s">
        <v>74</v>
      </c>
      <c r="I93" s="476" t="s">
        <v>151</v>
      </c>
      <c r="J93" s="476" t="s">
        <v>106</v>
      </c>
    </row>
    <row r="94" spans="1:10" ht="13.8" x14ac:dyDescent="0.3">
      <c r="A94" s="473" t="s">
        <v>318</v>
      </c>
      <c r="B94" s="473">
        <v>3042</v>
      </c>
      <c r="C94" s="473" t="s">
        <v>291</v>
      </c>
      <c r="D94" s="474" t="s">
        <v>254</v>
      </c>
      <c r="E94" s="473" t="s">
        <v>250</v>
      </c>
      <c r="F94" s="475" t="s">
        <v>251</v>
      </c>
      <c r="G94" s="476" t="s">
        <v>151</v>
      </c>
      <c r="H94" s="476" t="s">
        <v>74</v>
      </c>
      <c r="I94" s="476" t="s">
        <v>151</v>
      </c>
      <c r="J94" s="476" t="s">
        <v>130</v>
      </c>
    </row>
    <row r="95" spans="1:10" ht="13.8" x14ac:dyDescent="0.3">
      <c r="A95" s="473" t="s">
        <v>318</v>
      </c>
      <c r="B95" s="473">
        <v>3046</v>
      </c>
      <c r="C95" s="473" t="s">
        <v>292</v>
      </c>
      <c r="D95" s="474" t="s">
        <v>254</v>
      </c>
      <c r="E95" s="473" t="s">
        <v>250</v>
      </c>
      <c r="F95" s="475" t="s">
        <v>251</v>
      </c>
      <c r="G95" s="476" t="s">
        <v>98</v>
      </c>
      <c r="H95" s="476" t="s">
        <v>74</v>
      </c>
      <c r="I95" s="476" t="s">
        <v>98</v>
      </c>
      <c r="J95" s="476" t="s">
        <v>117</v>
      </c>
    </row>
    <row r="96" spans="1:10" ht="13.8" x14ac:dyDescent="0.3">
      <c r="A96" s="473" t="s">
        <v>318</v>
      </c>
      <c r="B96" s="473">
        <v>5157</v>
      </c>
      <c r="C96" s="473" t="s">
        <v>293</v>
      </c>
      <c r="D96" s="474" t="s">
        <v>254</v>
      </c>
      <c r="E96" s="473" t="s">
        <v>250</v>
      </c>
      <c r="F96" s="475" t="s">
        <v>251</v>
      </c>
      <c r="G96" s="476" t="s">
        <v>483</v>
      </c>
      <c r="H96" s="476" t="s">
        <v>74</v>
      </c>
      <c r="I96" s="476" t="s">
        <v>483</v>
      </c>
      <c r="J96" s="476" t="s">
        <v>110</v>
      </c>
    </row>
    <row r="97" spans="1:10" ht="13.8" x14ac:dyDescent="0.3">
      <c r="A97" s="473" t="s">
        <v>318</v>
      </c>
      <c r="B97" s="473">
        <v>5158</v>
      </c>
      <c r="C97" s="473" t="s">
        <v>294</v>
      </c>
      <c r="D97" s="474" t="s">
        <v>254</v>
      </c>
      <c r="E97" s="473" t="s">
        <v>255</v>
      </c>
      <c r="F97" s="475" t="s">
        <v>251</v>
      </c>
      <c r="G97" s="476" t="s">
        <v>110</v>
      </c>
      <c r="H97" s="476" t="s">
        <v>74</v>
      </c>
      <c r="I97" s="476" t="s">
        <v>110</v>
      </c>
      <c r="J97" s="476" t="s">
        <v>483</v>
      </c>
    </row>
    <row r="98" spans="1:10" ht="13.8" x14ac:dyDescent="0.3">
      <c r="A98" s="473" t="s">
        <v>318</v>
      </c>
      <c r="B98" s="473">
        <v>3048</v>
      </c>
      <c r="C98" s="473" t="s">
        <v>295</v>
      </c>
      <c r="D98" s="474" t="s">
        <v>254</v>
      </c>
      <c r="E98" s="473" t="s">
        <v>255</v>
      </c>
      <c r="F98" s="475" t="s">
        <v>251</v>
      </c>
      <c r="G98" s="476" t="s">
        <v>151</v>
      </c>
      <c r="H98" s="476" t="s">
        <v>74</v>
      </c>
      <c r="I98" s="476" t="s">
        <v>151</v>
      </c>
      <c r="J98" s="476" t="s">
        <v>130</v>
      </c>
    </row>
    <row r="99" spans="1:10" ht="13.8" x14ac:dyDescent="0.3">
      <c r="A99" s="473" t="s">
        <v>318</v>
      </c>
      <c r="B99" s="473">
        <v>2045</v>
      </c>
      <c r="C99" s="473" t="s">
        <v>296</v>
      </c>
      <c r="D99" s="474" t="s">
        <v>263</v>
      </c>
      <c r="E99" s="473" t="s">
        <v>250</v>
      </c>
      <c r="F99" s="475" t="s">
        <v>251</v>
      </c>
      <c r="G99" s="476" t="s">
        <v>74</v>
      </c>
      <c r="H99" s="476" t="s">
        <v>74</v>
      </c>
      <c r="I99" s="476" t="s">
        <v>61</v>
      </c>
      <c r="J99" s="476" t="s">
        <v>170</v>
      </c>
    </row>
    <row r="100" spans="1:10" ht="13.8" x14ac:dyDescent="0.3">
      <c r="A100" s="473" t="s">
        <v>318</v>
      </c>
      <c r="B100" s="473">
        <v>2852</v>
      </c>
      <c r="C100" s="473" t="s">
        <v>297</v>
      </c>
      <c r="D100" s="474" t="s">
        <v>263</v>
      </c>
      <c r="E100" s="473" t="s">
        <v>255</v>
      </c>
      <c r="F100" s="475" t="s">
        <v>251</v>
      </c>
      <c r="G100" s="476" t="s">
        <v>155</v>
      </c>
      <c r="H100" s="476" t="s">
        <v>74</v>
      </c>
      <c r="I100" s="476" t="s">
        <v>155</v>
      </c>
      <c r="J100" s="476" t="s">
        <v>98</v>
      </c>
    </row>
    <row r="101" spans="1:10" ht="13.8" x14ac:dyDescent="0.3">
      <c r="A101" s="473" t="s">
        <v>318</v>
      </c>
      <c r="B101" s="473">
        <v>3039</v>
      </c>
      <c r="C101" s="473" t="s">
        <v>298</v>
      </c>
      <c r="D101" s="474" t="s">
        <v>263</v>
      </c>
      <c r="E101" s="473" t="s">
        <v>250</v>
      </c>
      <c r="F101" s="475" t="s">
        <v>251</v>
      </c>
      <c r="G101" s="476" t="s">
        <v>98</v>
      </c>
      <c r="H101" s="476" t="s">
        <v>74</v>
      </c>
      <c r="I101" s="476" t="s">
        <v>98</v>
      </c>
      <c r="J101" s="476" t="s">
        <v>155</v>
      </c>
    </row>
    <row r="102" spans="1:10" ht="13.8" x14ac:dyDescent="0.3">
      <c r="A102" s="473" t="s">
        <v>318</v>
      </c>
      <c r="B102" s="473">
        <v>3050</v>
      </c>
      <c r="C102" s="473" t="s">
        <v>299</v>
      </c>
      <c r="D102" s="474" t="s">
        <v>254</v>
      </c>
      <c r="E102" s="473" t="s">
        <v>250</v>
      </c>
      <c r="F102" s="475" t="s">
        <v>251</v>
      </c>
      <c r="G102" s="476" t="s">
        <v>155</v>
      </c>
      <c r="H102" s="476" t="s">
        <v>74</v>
      </c>
      <c r="I102" s="476" t="s">
        <v>155</v>
      </c>
      <c r="J102" s="476" t="s">
        <v>98</v>
      </c>
    </row>
    <row r="103" spans="1:10" ht="13.8" x14ac:dyDescent="0.3">
      <c r="A103" s="473" t="s">
        <v>318</v>
      </c>
      <c r="B103" s="473">
        <v>3052</v>
      </c>
      <c r="C103" s="473" t="s">
        <v>300</v>
      </c>
      <c r="D103" s="474" t="s">
        <v>254</v>
      </c>
      <c r="E103" s="473" t="s">
        <v>255</v>
      </c>
      <c r="F103" s="475" t="s">
        <v>251</v>
      </c>
      <c r="G103" s="476" t="s">
        <v>84</v>
      </c>
      <c r="H103" s="476" t="s">
        <v>74</v>
      </c>
      <c r="I103" s="476" t="s">
        <v>84</v>
      </c>
      <c r="J103" s="476" t="s">
        <v>61</v>
      </c>
    </row>
    <row r="104" spans="1:10" ht="13.8" x14ac:dyDescent="0.3">
      <c r="A104" s="329"/>
      <c r="B104" s="329"/>
      <c r="C104" s="330"/>
      <c r="D104" s="329"/>
      <c r="E104" s="331"/>
      <c r="F104" s="329"/>
      <c r="G104" s="332"/>
      <c r="H104" s="332"/>
      <c r="I104" s="332"/>
      <c r="J104" s="332"/>
    </row>
    <row r="105" spans="1:10" ht="13.8" x14ac:dyDescent="0.3">
      <c r="A105" s="325" t="s">
        <v>181</v>
      </c>
      <c r="B105" s="325"/>
      <c r="C105" s="326" t="s">
        <v>180</v>
      </c>
      <c r="D105" s="325" t="s">
        <v>254</v>
      </c>
      <c r="E105" s="327" t="s">
        <v>250</v>
      </c>
      <c r="F105" s="325" t="s">
        <v>251</v>
      </c>
      <c r="G105" s="328" t="s">
        <v>74</v>
      </c>
      <c r="H105" s="328" t="s">
        <v>472</v>
      </c>
      <c r="I105" s="328" t="s">
        <v>74</v>
      </c>
      <c r="J105" s="328" t="s">
        <v>170</v>
      </c>
    </row>
    <row r="106" spans="1:10" ht="13.8" x14ac:dyDescent="0.3">
      <c r="A106" s="325" t="s">
        <v>181</v>
      </c>
      <c r="B106" s="325"/>
      <c r="C106" s="326" t="s">
        <v>320</v>
      </c>
      <c r="D106" s="325" t="s">
        <v>254</v>
      </c>
      <c r="E106" s="327" t="s">
        <v>255</v>
      </c>
      <c r="F106" s="325" t="s">
        <v>251</v>
      </c>
      <c r="G106" s="328" t="s">
        <v>223</v>
      </c>
      <c r="H106" s="328" t="s">
        <v>472</v>
      </c>
      <c r="I106" s="328" t="s">
        <v>223</v>
      </c>
      <c r="J106" s="328" t="s">
        <v>260</v>
      </c>
    </row>
    <row r="107" spans="1:10" ht="13.8" x14ac:dyDescent="0.3">
      <c r="A107" s="329"/>
      <c r="B107" s="329"/>
      <c r="C107" s="330"/>
      <c r="D107" s="329"/>
      <c r="E107" s="331"/>
      <c r="F107" s="329"/>
      <c r="G107" s="332"/>
      <c r="H107" s="332"/>
      <c r="I107" s="332"/>
      <c r="J107" s="332"/>
    </row>
    <row r="108" spans="1:10" ht="13.8" x14ac:dyDescent="0.3">
      <c r="A108" s="325" t="s">
        <v>321</v>
      </c>
      <c r="B108" s="325">
        <v>2066</v>
      </c>
      <c r="C108" s="326" t="s">
        <v>444</v>
      </c>
      <c r="D108" s="325" t="s">
        <v>249</v>
      </c>
      <c r="E108" s="327" t="s">
        <v>250</v>
      </c>
      <c r="F108" s="327" t="s">
        <v>251</v>
      </c>
      <c r="G108" s="328" t="s">
        <v>223</v>
      </c>
      <c r="H108" s="328" t="s">
        <v>464</v>
      </c>
      <c r="I108" s="328" t="s">
        <v>223</v>
      </c>
      <c r="J108" s="328" t="s">
        <v>324</v>
      </c>
    </row>
    <row r="109" spans="1:10" ht="13.8" x14ac:dyDescent="0.3">
      <c r="A109" s="325" t="s">
        <v>321</v>
      </c>
      <c r="B109" s="325">
        <v>2459</v>
      </c>
      <c r="C109" s="326" t="s">
        <v>305</v>
      </c>
      <c r="D109" s="325" t="s">
        <v>249</v>
      </c>
      <c r="E109" s="327" t="s">
        <v>255</v>
      </c>
      <c r="F109" s="325" t="s">
        <v>251</v>
      </c>
      <c r="G109" s="328" t="s">
        <v>223</v>
      </c>
      <c r="H109" s="328" t="s">
        <v>464</v>
      </c>
      <c r="I109" s="328" t="s">
        <v>223</v>
      </c>
      <c r="J109" s="328" t="s">
        <v>260</v>
      </c>
    </row>
    <row r="110" spans="1:10" ht="13.8" x14ac:dyDescent="0.3">
      <c r="A110" s="325" t="s">
        <v>321</v>
      </c>
      <c r="B110" s="325">
        <v>1100</v>
      </c>
      <c r="C110" s="326" t="s">
        <v>326</v>
      </c>
      <c r="D110" s="325" t="s">
        <v>263</v>
      </c>
      <c r="E110" s="327" t="s">
        <v>250</v>
      </c>
      <c r="F110" s="325" t="s">
        <v>251</v>
      </c>
      <c r="G110" s="328" t="s">
        <v>74</v>
      </c>
      <c r="H110" s="328" t="s">
        <v>464</v>
      </c>
      <c r="I110" s="328" t="s">
        <v>74</v>
      </c>
      <c r="J110" s="328" t="s">
        <v>334</v>
      </c>
    </row>
    <row r="111" spans="1:10" ht="13.8" x14ac:dyDescent="0.3">
      <c r="A111" s="325" t="s">
        <v>321</v>
      </c>
      <c r="B111" s="325"/>
      <c r="C111" s="326" t="s">
        <v>346</v>
      </c>
      <c r="D111" s="325" t="s">
        <v>249</v>
      </c>
      <c r="E111" s="327" t="s">
        <v>250</v>
      </c>
      <c r="F111" s="327" t="s">
        <v>251</v>
      </c>
      <c r="G111" s="328" t="s">
        <v>50</v>
      </c>
      <c r="H111" s="328" t="s">
        <v>464</v>
      </c>
      <c r="I111" s="328" t="s">
        <v>50</v>
      </c>
      <c r="J111" s="328" t="s">
        <v>435</v>
      </c>
    </row>
    <row r="112" spans="1:10" ht="13.8" x14ac:dyDescent="0.3">
      <c r="A112" s="329"/>
      <c r="B112" s="329"/>
      <c r="C112" s="330"/>
      <c r="D112" s="329"/>
      <c r="E112" s="331"/>
      <c r="F112" s="331"/>
      <c r="G112" s="332"/>
      <c r="H112" s="332"/>
      <c r="I112" s="332"/>
      <c r="J112" s="332"/>
    </row>
    <row r="113" spans="1:10" ht="13.8" x14ac:dyDescent="0.3">
      <c r="A113" s="325" t="s">
        <v>327</v>
      </c>
      <c r="B113" s="325">
        <v>2066</v>
      </c>
      <c r="C113" s="326" t="s">
        <v>448</v>
      </c>
      <c r="D113" s="325" t="s">
        <v>249</v>
      </c>
      <c r="E113" s="327" t="s">
        <v>250</v>
      </c>
      <c r="F113" s="327" t="s">
        <v>251</v>
      </c>
      <c r="G113" s="328" t="s">
        <v>223</v>
      </c>
      <c r="H113" s="328" t="s">
        <v>462</v>
      </c>
      <c r="I113" s="328" t="s">
        <v>223</v>
      </c>
      <c r="J113" s="328" t="s">
        <v>324</v>
      </c>
    </row>
    <row r="114" spans="1:10" ht="13.8" x14ac:dyDescent="0.3">
      <c r="A114" s="325" t="s">
        <v>327</v>
      </c>
      <c r="B114" s="325">
        <v>3990</v>
      </c>
      <c r="C114" s="326" t="s">
        <v>176</v>
      </c>
      <c r="D114" s="325" t="s">
        <v>249</v>
      </c>
      <c r="E114" s="327" t="s">
        <v>255</v>
      </c>
      <c r="F114" s="325" t="s">
        <v>251</v>
      </c>
      <c r="G114" s="328" t="s">
        <v>50</v>
      </c>
      <c r="H114" s="328" t="s">
        <v>462</v>
      </c>
      <c r="I114" s="328" t="s">
        <v>50</v>
      </c>
      <c r="J114" s="328" t="s">
        <v>424</v>
      </c>
    </row>
    <row r="115" spans="1:10" ht="13.8" x14ac:dyDescent="0.3">
      <c r="A115" s="325" t="s">
        <v>327</v>
      </c>
      <c r="B115" s="325">
        <v>1671</v>
      </c>
      <c r="C115" s="326" t="s">
        <v>305</v>
      </c>
      <c r="D115" s="325" t="s">
        <v>249</v>
      </c>
      <c r="E115" s="327" t="s">
        <v>250</v>
      </c>
      <c r="F115" s="327" t="s">
        <v>251</v>
      </c>
      <c r="G115" s="328" t="s">
        <v>223</v>
      </c>
      <c r="H115" s="328" t="s">
        <v>462</v>
      </c>
      <c r="I115" s="328" t="s">
        <v>223</v>
      </c>
      <c r="J115" s="328" t="s">
        <v>128</v>
      </c>
    </row>
    <row r="116" spans="1:10" ht="13.8" x14ac:dyDescent="0.3">
      <c r="A116" s="329"/>
      <c r="B116" s="329"/>
      <c r="C116" s="330"/>
      <c r="D116" s="329"/>
      <c r="E116" s="331"/>
      <c r="F116" s="331"/>
      <c r="G116" s="332"/>
      <c r="H116" s="332"/>
      <c r="I116" s="332"/>
      <c r="J116" s="332"/>
    </row>
    <row r="117" spans="1:10" ht="13.8" x14ac:dyDescent="0.3">
      <c r="A117" s="325" t="s">
        <v>328</v>
      </c>
      <c r="B117" s="325">
        <v>5537</v>
      </c>
      <c r="C117" s="326" t="s">
        <v>329</v>
      </c>
      <c r="D117" s="325" t="s">
        <v>249</v>
      </c>
      <c r="E117" s="327" t="s">
        <v>250</v>
      </c>
      <c r="F117" s="325" t="s">
        <v>251</v>
      </c>
      <c r="G117" s="328" t="s">
        <v>50</v>
      </c>
      <c r="H117" s="328" t="s">
        <v>74</v>
      </c>
      <c r="I117" s="328" t="s">
        <v>50</v>
      </c>
      <c r="J117" s="328" t="s">
        <v>150</v>
      </c>
    </row>
    <row r="118" spans="1:10" ht="13.8" x14ac:dyDescent="0.3">
      <c r="A118" s="325" t="s">
        <v>328</v>
      </c>
      <c r="B118" s="325">
        <v>2066</v>
      </c>
      <c r="C118" s="326" t="s">
        <v>322</v>
      </c>
      <c r="D118" s="325" t="s">
        <v>249</v>
      </c>
      <c r="E118" s="327" t="s">
        <v>250</v>
      </c>
      <c r="F118" s="325" t="s">
        <v>251</v>
      </c>
      <c r="G118" s="328" t="s">
        <v>50</v>
      </c>
      <c r="H118" s="328" t="s">
        <v>74</v>
      </c>
      <c r="I118" s="328" t="s">
        <v>50</v>
      </c>
      <c r="J118" s="328" t="s">
        <v>425</v>
      </c>
    </row>
    <row r="119" spans="1:10" ht="13.8" x14ac:dyDescent="0.3">
      <c r="A119" s="325" t="s">
        <v>328</v>
      </c>
      <c r="B119" s="325">
        <v>5542</v>
      </c>
      <c r="C119" s="326" t="s">
        <v>330</v>
      </c>
      <c r="D119" s="325" t="s">
        <v>249</v>
      </c>
      <c r="E119" s="327" t="s">
        <v>255</v>
      </c>
      <c r="F119" s="325" t="s">
        <v>251</v>
      </c>
      <c r="G119" s="328" t="s">
        <v>50</v>
      </c>
      <c r="H119" s="328" t="s">
        <v>74</v>
      </c>
      <c r="I119" s="328" t="s">
        <v>50</v>
      </c>
      <c r="J119" s="328" t="s">
        <v>150</v>
      </c>
    </row>
    <row r="120" spans="1:10" ht="13.8" x14ac:dyDescent="0.3">
      <c r="A120" s="325" t="s">
        <v>328</v>
      </c>
      <c r="B120" s="325">
        <v>5550</v>
      </c>
      <c r="C120" s="326" t="s">
        <v>331</v>
      </c>
      <c r="D120" s="325" t="s">
        <v>263</v>
      </c>
      <c r="E120" s="327" t="s">
        <v>250</v>
      </c>
      <c r="F120" s="347" t="s">
        <v>251</v>
      </c>
      <c r="G120" s="328" t="s">
        <v>151</v>
      </c>
      <c r="H120" s="328" t="s">
        <v>74</v>
      </c>
      <c r="I120" s="328" t="s">
        <v>151</v>
      </c>
      <c r="J120" s="328" t="s">
        <v>114</v>
      </c>
    </row>
    <row r="121" spans="1:10" ht="13.8" x14ac:dyDescent="0.3">
      <c r="A121" s="325" t="s">
        <v>328</v>
      </c>
      <c r="B121" s="325">
        <v>5540</v>
      </c>
      <c r="C121" s="326" t="s">
        <v>332</v>
      </c>
      <c r="D121" s="325" t="s">
        <v>249</v>
      </c>
      <c r="E121" s="327" t="s">
        <v>250</v>
      </c>
      <c r="F121" s="325" t="s">
        <v>251</v>
      </c>
      <c r="G121" s="328" t="s">
        <v>151</v>
      </c>
      <c r="H121" s="328" t="s">
        <v>74</v>
      </c>
      <c r="I121" s="328" t="s">
        <v>151</v>
      </c>
      <c r="J121" s="328" t="s">
        <v>114</v>
      </c>
    </row>
    <row r="122" spans="1:10" ht="13.8" x14ac:dyDescent="0.3">
      <c r="A122" s="325" t="s">
        <v>328</v>
      </c>
      <c r="B122" s="325">
        <v>5544</v>
      </c>
      <c r="C122" s="326" t="s">
        <v>333</v>
      </c>
      <c r="D122" s="325" t="s">
        <v>249</v>
      </c>
      <c r="E122" s="327" t="s">
        <v>255</v>
      </c>
      <c r="F122" s="325" t="s">
        <v>251</v>
      </c>
      <c r="G122" s="328" t="s">
        <v>74</v>
      </c>
      <c r="H122" s="328" t="s">
        <v>74</v>
      </c>
      <c r="I122" s="328" t="s">
        <v>334</v>
      </c>
      <c r="J122" s="328" t="s">
        <v>151</v>
      </c>
    </row>
    <row r="123" spans="1:10" ht="13.8" x14ac:dyDescent="0.3">
      <c r="A123" s="325" t="s">
        <v>328</v>
      </c>
      <c r="B123" s="325">
        <v>5545</v>
      </c>
      <c r="C123" s="326" t="s">
        <v>335</v>
      </c>
      <c r="D123" s="325" t="s">
        <v>249</v>
      </c>
      <c r="E123" s="327" t="s">
        <v>255</v>
      </c>
      <c r="F123" s="325" t="s">
        <v>251</v>
      </c>
      <c r="G123" s="328" t="s">
        <v>74</v>
      </c>
      <c r="H123" s="328" t="s">
        <v>74</v>
      </c>
      <c r="I123" s="328" t="s">
        <v>150</v>
      </c>
      <c r="J123" s="328" t="s">
        <v>114</v>
      </c>
    </row>
    <row r="124" spans="1:10" ht="13.8" x14ac:dyDescent="0.3">
      <c r="A124" s="325" t="s">
        <v>328</v>
      </c>
      <c r="B124" s="325">
        <v>5546</v>
      </c>
      <c r="C124" s="326" t="s">
        <v>336</v>
      </c>
      <c r="D124" s="325" t="s">
        <v>263</v>
      </c>
      <c r="E124" s="327" t="s">
        <v>250</v>
      </c>
      <c r="F124" s="347" t="s">
        <v>251</v>
      </c>
      <c r="G124" s="328" t="s">
        <v>74</v>
      </c>
      <c r="H124" s="328" t="s">
        <v>74</v>
      </c>
      <c r="I124" s="328" t="s">
        <v>150</v>
      </c>
      <c r="J124" s="328" t="s">
        <v>114</v>
      </c>
    </row>
    <row r="125" spans="1:10" ht="13.8" x14ac:dyDescent="0.3">
      <c r="A125" s="325" t="s">
        <v>328</v>
      </c>
      <c r="B125" s="325">
        <v>5549</v>
      </c>
      <c r="C125" s="326" t="s">
        <v>337</v>
      </c>
      <c r="D125" s="325" t="s">
        <v>263</v>
      </c>
      <c r="E125" s="327" t="s">
        <v>250</v>
      </c>
      <c r="F125" s="347" t="s">
        <v>251</v>
      </c>
      <c r="G125" s="328" t="s">
        <v>74</v>
      </c>
      <c r="H125" s="328" t="s">
        <v>74</v>
      </c>
      <c r="I125" s="328" t="s">
        <v>110</v>
      </c>
      <c r="J125" s="328" t="s">
        <v>150</v>
      </c>
    </row>
    <row r="126" spans="1:10" ht="13.8" x14ac:dyDescent="0.3">
      <c r="A126" s="325" t="s">
        <v>328</v>
      </c>
      <c r="B126" s="325">
        <v>5541</v>
      </c>
      <c r="C126" s="326" t="s">
        <v>338</v>
      </c>
      <c r="D126" s="325" t="s">
        <v>249</v>
      </c>
      <c r="E126" s="327" t="s">
        <v>255</v>
      </c>
      <c r="F126" s="325" t="s">
        <v>251</v>
      </c>
      <c r="G126" s="328" t="s">
        <v>74</v>
      </c>
      <c r="H126" s="328" t="s">
        <v>74</v>
      </c>
      <c r="I126" s="328" t="s">
        <v>98</v>
      </c>
      <c r="J126" s="328" t="s">
        <v>150</v>
      </c>
    </row>
    <row r="127" spans="1:10" ht="13.8" x14ac:dyDescent="0.3">
      <c r="A127" s="325" t="s">
        <v>328</v>
      </c>
      <c r="B127" s="325">
        <v>5539</v>
      </c>
      <c r="C127" s="326" t="s">
        <v>339</v>
      </c>
      <c r="D127" s="325" t="s">
        <v>249</v>
      </c>
      <c r="E127" s="327" t="s">
        <v>250</v>
      </c>
      <c r="F127" s="325" t="s">
        <v>251</v>
      </c>
      <c r="G127" s="328" t="s">
        <v>74</v>
      </c>
      <c r="H127" s="328" t="s">
        <v>74</v>
      </c>
      <c r="I127" s="328" t="s">
        <v>98</v>
      </c>
      <c r="J127" s="328" t="s">
        <v>150</v>
      </c>
    </row>
    <row r="128" spans="1:10" ht="13.8" x14ac:dyDescent="0.3">
      <c r="A128" s="325" t="s">
        <v>328</v>
      </c>
      <c r="B128" s="325">
        <v>2144</v>
      </c>
      <c r="C128" s="326" t="s">
        <v>315</v>
      </c>
      <c r="D128" s="325" t="s">
        <v>249</v>
      </c>
      <c r="E128" s="327" t="s">
        <v>250</v>
      </c>
      <c r="F128" s="325" t="s">
        <v>251</v>
      </c>
      <c r="G128" s="328" t="s">
        <v>74</v>
      </c>
      <c r="H128" s="328" t="s">
        <v>74</v>
      </c>
      <c r="I128" s="328" t="s">
        <v>98</v>
      </c>
      <c r="J128" s="328" t="s">
        <v>150</v>
      </c>
    </row>
    <row r="129" spans="1:10" ht="13.8" x14ac:dyDescent="0.3">
      <c r="A129" s="325" t="s">
        <v>328</v>
      </c>
      <c r="B129" s="325"/>
      <c r="C129" s="326" t="s">
        <v>340</v>
      </c>
      <c r="D129" s="325" t="s">
        <v>263</v>
      </c>
      <c r="E129" s="327" t="s">
        <v>250</v>
      </c>
      <c r="F129" s="325" t="s">
        <v>251</v>
      </c>
      <c r="G129" s="328" t="s">
        <v>151</v>
      </c>
      <c r="H129" s="328" t="s">
        <v>74</v>
      </c>
      <c r="I129" s="328" t="s">
        <v>151</v>
      </c>
      <c r="J129" s="328" t="s">
        <v>198</v>
      </c>
    </row>
    <row r="130" spans="1:10" ht="13.8" x14ac:dyDescent="0.3">
      <c r="A130" s="325" t="s">
        <v>328</v>
      </c>
      <c r="B130" s="325">
        <v>5543</v>
      </c>
      <c r="C130" s="326" t="s">
        <v>426</v>
      </c>
      <c r="D130" s="325" t="s">
        <v>249</v>
      </c>
      <c r="E130" s="327" t="s">
        <v>255</v>
      </c>
      <c r="F130" s="325" t="s">
        <v>251</v>
      </c>
      <c r="G130" s="328" t="s">
        <v>74</v>
      </c>
      <c r="H130" s="328" t="s">
        <v>74</v>
      </c>
      <c r="I130" s="328" t="s">
        <v>98</v>
      </c>
      <c r="J130" s="328" t="s">
        <v>150</v>
      </c>
    </row>
    <row r="131" spans="1:10" ht="13.8" x14ac:dyDescent="0.3">
      <c r="A131" s="325" t="s">
        <v>328</v>
      </c>
      <c r="B131" s="325">
        <v>5547</v>
      </c>
      <c r="C131" s="326" t="s">
        <v>341</v>
      </c>
      <c r="D131" s="325" t="s">
        <v>263</v>
      </c>
      <c r="E131" s="327" t="s">
        <v>250</v>
      </c>
      <c r="F131" s="347" t="s">
        <v>251</v>
      </c>
      <c r="G131" s="328" t="s">
        <v>74</v>
      </c>
      <c r="H131" s="328" t="s">
        <v>74</v>
      </c>
      <c r="I131" s="328" t="s">
        <v>98</v>
      </c>
      <c r="J131" s="328" t="s">
        <v>150</v>
      </c>
    </row>
    <row r="132" spans="1:10" ht="13.8" x14ac:dyDescent="0.3">
      <c r="A132" s="325" t="s">
        <v>328</v>
      </c>
      <c r="B132" s="325">
        <v>171</v>
      </c>
      <c r="C132" s="326" t="s">
        <v>342</v>
      </c>
      <c r="D132" s="325" t="s">
        <v>263</v>
      </c>
      <c r="E132" s="327" t="s">
        <v>255</v>
      </c>
      <c r="F132" s="347" t="s">
        <v>251</v>
      </c>
      <c r="G132" s="328" t="s">
        <v>74</v>
      </c>
      <c r="H132" s="328" t="s">
        <v>74</v>
      </c>
      <c r="I132" s="328" t="s">
        <v>150</v>
      </c>
      <c r="J132" s="328" t="s">
        <v>114</v>
      </c>
    </row>
    <row r="133" spans="1:10" ht="13.8" x14ac:dyDescent="0.3">
      <c r="A133" s="329"/>
      <c r="B133" s="329"/>
      <c r="C133" s="330"/>
      <c r="D133" s="329"/>
      <c r="E133" s="331"/>
      <c r="F133" s="348"/>
      <c r="G133" s="332"/>
      <c r="H133" s="332"/>
      <c r="I133" s="332"/>
      <c r="J133" s="332"/>
    </row>
    <row r="134" spans="1:10" ht="13.8" x14ac:dyDescent="0.3">
      <c r="A134" s="325" t="s">
        <v>343</v>
      </c>
      <c r="B134" s="325">
        <v>2066</v>
      </c>
      <c r="C134" s="326" t="s">
        <v>448</v>
      </c>
      <c r="D134" s="325" t="s">
        <v>249</v>
      </c>
      <c r="E134" s="327" t="s">
        <v>255</v>
      </c>
      <c r="F134" s="325" t="s">
        <v>251</v>
      </c>
      <c r="G134" s="328" t="s">
        <v>223</v>
      </c>
      <c r="H134" s="328" t="s">
        <v>344</v>
      </c>
      <c r="I134" s="328" t="s">
        <v>223</v>
      </c>
      <c r="J134" s="328" t="s">
        <v>128</v>
      </c>
    </row>
    <row r="135" spans="1:10" ht="13.8" x14ac:dyDescent="0.3">
      <c r="A135" s="325" t="s">
        <v>343</v>
      </c>
      <c r="B135" s="325">
        <v>2459</v>
      </c>
      <c r="C135" s="326" t="s">
        <v>325</v>
      </c>
      <c r="D135" s="325" t="s">
        <v>249</v>
      </c>
      <c r="E135" s="327" t="s">
        <v>250</v>
      </c>
      <c r="F135" s="325" t="s">
        <v>251</v>
      </c>
      <c r="G135" s="328" t="s">
        <v>223</v>
      </c>
      <c r="H135" s="328" t="s">
        <v>344</v>
      </c>
      <c r="I135" s="328" t="s">
        <v>223</v>
      </c>
      <c r="J135" s="328" t="s">
        <v>128</v>
      </c>
    </row>
    <row r="136" spans="1:10" ht="13.8" x14ac:dyDescent="0.3">
      <c r="A136" s="329"/>
      <c r="B136" s="329"/>
      <c r="C136" s="330"/>
      <c r="D136" s="329"/>
      <c r="E136" s="331"/>
      <c r="F136" s="329"/>
      <c r="G136" s="332"/>
      <c r="H136" s="332"/>
      <c r="I136" s="332"/>
      <c r="J136" s="332"/>
    </row>
    <row r="137" spans="1:10" ht="13.8" x14ac:dyDescent="0.3">
      <c r="A137" s="325" t="s">
        <v>345</v>
      </c>
      <c r="B137" s="325">
        <v>2965</v>
      </c>
      <c r="C137" s="326" t="s">
        <v>346</v>
      </c>
      <c r="D137" s="325" t="s">
        <v>249</v>
      </c>
      <c r="E137" s="327" t="s">
        <v>250</v>
      </c>
      <c r="F137" s="325" t="s">
        <v>251</v>
      </c>
      <c r="G137" s="328" t="s">
        <v>50</v>
      </c>
      <c r="H137" s="328" t="s">
        <v>267</v>
      </c>
      <c r="I137" s="328" t="s">
        <v>50</v>
      </c>
      <c r="J137" s="328" t="s">
        <v>435</v>
      </c>
    </row>
    <row r="138" spans="1:10" ht="13.8" x14ac:dyDescent="0.3">
      <c r="A138" s="325" t="s">
        <v>345</v>
      </c>
      <c r="B138" s="325">
        <v>5531</v>
      </c>
      <c r="C138" s="326" t="s">
        <v>348</v>
      </c>
      <c r="D138" s="325" t="s">
        <v>249</v>
      </c>
      <c r="E138" s="325" t="s">
        <v>249</v>
      </c>
      <c r="F138" s="325" t="s">
        <v>251</v>
      </c>
      <c r="G138" s="328" t="s">
        <v>223</v>
      </c>
      <c r="H138" s="328" t="s">
        <v>267</v>
      </c>
      <c r="I138" s="328" t="s">
        <v>223</v>
      </c>
      <c r="J138" s="328" t="s">
        <v>128</v>
      </c>
    </row>
    <row r="139" spans="1:10" ht="13.8" x14ac:dyDescent="0.3">
      <c r="A139" s="325" t="s">
        <v>345</v>
      </c>
      <c r="B139" s="325">
        <v>2958</v>
      </c>
      <c r="C139" s="326" t="s">
        <v>248</v>
      </c>
      <c r="D139" s="325">
        <v>2</v>
      </c>
      <c r="E139" s="327" t="s">
        <v>249</v>
      </c>
      <c r="F139" s="325" t="s">
        <v>251</v>
      </c>
      <c r="G139" s="328" t="s">
        <v>98</v>
      </c>
      <c r="H139" s="328" t="s">
        <v>267</v>
      </c>
      <c r="I139" s="328" t="s">
        <v>98</v>
      </c>
      <c r="J139" s="328" t="s">
        <v>443</v>
      </c>
    </row>
    <row r="140" spans="1:10" ht="13.8" x14ac:dyDescent="0.3">
      <c r="A140" s="325" t="s">
        <v>345</v>
      </c>
      <c r="B140" s="325"/>
      <c r="C140" s="431" t="s">
        <v>322</v>
      </c>
      <c r="D140" s="325" t="s">
        <v>249</v>
      </c>
      <c r="E140" s="327" t="s">
        <v>249</v>
      </c>
      <c r="F140" s="325" t="s">
        <v>251</v>
      </c>
      <c r="G140" s="328" t="s">
        <v>223</v>
      </c>
      <c r="H140" s="328" t="s">
        <v>267</v>
      </c>
      <c r="I140" s="328" t="s">
        <v>223</v>
      </c>
      <c r="J140" s="328" t="s">
        <v>178</v>
      </c>
    </row>
    <row r="141" spans="1:10" ht="13.8" x14ac:dyDescent="0.3">
      <c r="A141" s="329"/>
      <c r="B141" s="329"/>
      <c r="C141" s="349"/>
      <c r="D141" s="329"/>
      <c r="E141" s="331"/>
      <c r="F141" s="329"/>
      <c r="G141" s="332"/>
      <c r="H141" s="332"/>
      <c r="I141" s="332"/>
      <c r="J141" s="332"/>
    </row>
    <row r="142" spans="1:10" ht="13.8" x14ac:dyDescent="0.3">
      <c r="A142" s="325" t="s">
        <v>349</v>
      </c>
      <c r="B142" s="325">
        <v>3396</v>
      </c>
      <c r="C142" s="326" t="s">
        <v>350</v>
      </c>
      <c r="D142" s="325" t="s">
        <v>249</v>
      </c>
      <c r="E142" s="327" t="s">
        <v>250</v>
      </c>
      <c r="F142" s="325" t="s">
        <v>251</v>
      </c>
      <c r="G142" s="328" t="s">
        <v>351</v>
      </c>
      <c r="H142" s="328" t="s">
        <v>352</v>
      </c>
      <c r="I142" s="328" t="s">
        <v>351</v>
      </c>
      <c r="J142" s="328" t="s">
        <v>317</v>
      </c>
    </row>
    <row r="143" spans="1:10" ht="13.8" x14ac:dyDescent="0.3">
      <c r="A143" s="325" t="s">
        <v>349</v>
      </c>
      <c r="B143" s="325">
        <v>3393</v>
      </c>
      <c r="C143" s="326" t="s">
        <v>353</v>
      </c>
      <c r="D143" s="325" t="s">
        <v>249</v>
      </c>
      <c r="E143" s="327" t="s">
        <v>250</v>
      </c>
      <c r="F143" s="325" t="s">
        <v>251</v>
      </c>
      <c r="G143" s="328" t="s">
        <v>50</v>
      </c>
      <c r="H143" s="328" t="s">
        <v>352</v>
      </c>
      <c r="I143" s="328" t="s">
        <v>50</v>
      </c>
      <c r="J143" s="328" t="s">
        <v>351</v>
      </c>
    </row>
    <row r="144" spans="1:10" ht="13.8" x14ac:dyDescent="0.3">
      <c r="A144" s="325" t="s">
        <v>349</v>
      </c>
      <c r="B144" s="325">
        <v>1854</v>
      </c>
      <c r="C144" s="326" t="s">
        <v>354</v>
      </c>
      <c r="D144" s="325" t="s">
        <v>263</v>
      </c>
      <c r="E144" s="327" t="s">
        <v>355</v>
      </c>
      <c r="F144" s="325" t="s">
        <v>356</v>
      </c>
      <c r="G144" s="328" t="s">
        <v>352</v>
      </c>
      <c r="H144" s="328" t="s">
        <v>352</v>
      </c>
      <c r="I144" s="328" t="s">
        <v>317</v>
      </c>
      <c r="J144" s="328" t="s">
        <v>50</v>
      </c>
    </row>
    <row r="145" spans="1:10" ht="13.8" x14ac:dyDescent="0.3">
      <c r="A145" s="325" t="s">
        <v>349</v>
      </c>
      <c r="B145" s="325">
        <v>1883</v>
      </c>
      <c r="C145" s="326" t="s">
        <v>357</v>
      </c>
      <c r="D145" s="325" t="s">
        <v>263</v>
      </c>
      <c r="E145" s="327" t="s">
        <v>250</v>
      </c>
      <c r="F145" s="325" t="s">
        <v>356</v>
      </c>
      <c r="G145" s="328" t="s">
        <v>351</v>
      </c>
      <c r="H145" s="328" t="s">
        <v>352</v>
      </c>
      <c r="I145" s="328" t="s">
        <v>351</v>
      </c>
      <c r="J145" s="328" t="s">
        <v>50</v>
      </c>
    </row>
    <row r="146" spans="1:10" ht="13.8" x14ac:dyDescent="0.3">
      <c r="A146" s="325" t="s">
        <v>349</v>
      </c>
      <c r="B146" s="325">
        <v>1778</v>
      </c>
      <c r="C146" s="326" t="s">
        <v>358</v>
      </c>
      <c r="D146" s="325" t="s">
        <v>249</v>
      </c>
      <c r="E146" s="327" t="s">
        <v>255</v>
      </c>
      <c r="F146" s="325" t="s">
        <v>251</v>
      </c>
      <c r="G146" s="328" t="s">
        <v>319</v>
      </c>
      <c r="H146" s="328" t="s">
        <v>352</v>
      </c>
      <c r="I146" s="328" t="s">
        <v>319</v>
      </c>
      <c r="J146" s="328" t="s">
        <v>50</v>
      </c>
    </row>
    <row r="147" spans="1:10" ht="13.8" x14ac:dyDescent="0.3">
      <c r="A147" s="329"/>
      <c r="B147" s="329"/>
      <c r="C147" s="330"/>
      <c r="D147" s="329"/>
      <c r="E147" s="331"/>
      <c r="F147" s="329"/>
      <c r="G147" s="332"/>
      <c r="H147" s="332"/>
      <c r="I147" s="332"/>
      <c r="J147" s="332"/>
    </row>
    <row r="148" spans="1:10" ht="13.8" x14ac:dyDescent="0.3">
      <c r="A148" s="325" t="s">
        <v>359</v>
      </c>
      <c r="B148" s="325">
        <v>3254</v>
      </c>
      <c r="C148" s="469" t="s">
        <v>360</v>
      </c>
      <c r="D148" s="470" t="s">
        <v>249</v>
      </c>
      <c r="E148" s="471" t="s">
        <v>250</v>
      </c>
      <c r="F148" s="470" t="s">
        <v>251</v>
      </c>
      <c r="G148" s="469" t="s">
        <v>226</v>
      </c>
      <c r="H148" s="469" t="s">
        <v>473</v>
      </c>
      <c r="I148" s="469" t="s">
        <v>155</v>
      </c>
      <c r="J148" s="469" t="s">
        <v>226</v>
      </c>
    </row>
    <row r="149" spans="1:10" ht="13.8" x14ac:dyDescent="0.3">
      <c r="A149" s="325" t="s">
        <v>359</v>
      </c>
      <c r="B149" s="325">
        <v>3259</v>
      </c>
      <c r="C149" s="469" t="s">
        <v>361</v>
      </c>
      <c r="D149" s="470" t="s">
        <v>249</v>
      </c>
      <c r="E149" s="471" t="s">
        <v>255</v>
      </c>
      <c r="F149" s="470" t="s">
        <v>251</v>
      </c>
      <c r="G149" s="469" t="s">
        <v>226</v>
      </c>
      <c r="H149" s="469" t="s">
        <v>473</v>
      </c>
      <c r="I149" s="469" t="s">
        <v>155</v>
      </c>
      <c r="J149" s="469" t="s">
        <v>226</v>
      </c>
    </row>
    <row r="150" spans="1:10" ht="13.8" x14ac:dyDescent="0.3">
      <c r="A150" s="325" t="s">
        <v>359</v>
      </c>
      <c r="B150" s="325">
        <v>3255</v>
      </c>
      <c r="C150" s="469" t="s">
        <v>362</v>
      </c>
      <c r="D150" s="470" t="s">
        <v>249</v>
      </c>
      <c r="E150" s="471" t="s">
        <v>250</v>
      </c>
      <c r="F150" s="470" t="s">
        <v>251</v>
      </c>
      <c r="G150" s="469" t="s">
        <v>61</v>
      </c>
      <c r="H150" s="469" t="s">
        <v>473</v>
      </c>
      <c r="I150" s="469" t="s">
        <v>74</v>
      </c>
      <c r="J150" s="469" t="s">
        <v>61</v>
      </c>
    </row>
    <row r="151" spans="1:10" ht="13.8" x14ac:dyDescent="0.3">
      <c r="A151" s="325" t="s">
        <v>359</v>
      </c>
      <c r="B151" s="325">
        <v>2484</v>
      </c>
      <c r="C151" s="469" t="s">
        <v>363</v>
      </c>
      <c r="D151" s="470" t="s">
        <v>263</v>
      </c>
      <c r="E151" s="471" t="s">
        <v>250</v>
      </c>
      <c r="F151" s="470" t="s">
        <v>251</v>
      </c>
      <c r="G151" s="469" t="s">
        <v>473</v>
      </c>
      <c r="H151" s="469" t="s">
        <v>473</v>
      </c>
      <c r="I151" s="469" t="s">
        <v>155</v>
      </c>
      <c r="J151" s="469" t="s">
        <v>74</v>
      </c>
    </row>
    <row r="152" spans="1:10" ht="13.8" x14ac:dyDescent="0.3">
      <c r="A152" s="325" t="s">
        <v>359</v>
      </c>
      <c r="B152" s="325">
        <v>3256</v>
      </c>
      <c r="C152" s="469" t="s">
        <v>364</v>
      </c>
      <c r="D152" s="470" t="s">
        <v>249</v>
      </c>
      <c r="E152" s="471" t="s">
        <v>250</v>
      </c>
      <c r="F152" s="470" t="s">
        <v>251</v>
      </c>
      <c r="G152" s="469" t="s">
        <v>151</v>
      </c>
      <c r="H152" s="469" t="s">
        <v>473</v>
      </c>
      <c r="I152" s="469" t="s">
        <v>474</v>
      </c>
      <c r="J152" s="469" t="s">
        <v>475</v>
      </c>
    </row>
    <row r="153" spans="1:10" ht="13.8" x14ac:dyDescent="0.3">
      <c r="A153" s="325" t="s">
        <v>359</v>
      </c>
      <c r="B153" s="325">
        <v>3261</v>
      </c>
      <c r="C153" s="469" t="s">
        <v>365</v>
      </c>
      <c r="D153" s="470" t="s">
        <v>249</v>
      </c>
      <c r="E153" s="471" t="s">
        <v>255</v>
      </c>
      <c r="F153" s="470" t="s">
        <v>251</v>
      </c>
      <c r="G153" s="469" t="s">
        <v>473</v>
      </c>
      <c r="H153" s="469" t="s">
        <v>473</v>
      </c>
      <c r="I153" s="469" t="s">
        <v>155</v>
      </c>
      <c r="J153" s="469" t="s">
        <v>151</v>
      </c>
    </row>
    <row r="154" spans="1:10" ht="13.8" x14ac:dyDescent="0.3">
      <c r="A154" s="325" t="s">
        <v>359</v>
      </c>
      <c r="B154" s="325">
        <v>3253</v>
      </c>
      <c r="C154" s="469" t="s">
        <v>366</v>
      </c>
      <c r="D154" s="470" t="s">
        <v>249</v>
      </c>
      <c r="E154" s="471" t="s">
        <v>250</v>
      </c>
      <c r="F154" s="470" t="s">
        <v>251</v>
      </c>
      <c r="G154" s="469" t="s">
        <v>98</v>
      </c>
      <c r="H154" s="469" t="s">
        <v>473</v>
      </c>
      <c r="I154" s="469" t="s">
        <v>155</v>
      </c>
      <c r="J154" s="469" t="s">
        <v>98</v>
      </c>
    </row>
    <row r="155" spans="1:10" ht="13.8" x14ac:dyDescent="0.3">
      <c r="A155" s="325" t="s">
        <v>359</v>
      </c>
      <c r="B155" s="325">
        <v>3258</v>
      </c>
      <c r="C155" s="469" t="s">
        <v>367</v>
      </c>
      <c r="D155" s="470" t="s">
        <v>249</v>
      </c>
      <c r="E155" s="471" t="s">
        <v>255</v>
      </c>
      <c r="F155" s="470" t="s">
        <v>251</v>
      </c>
      <c r="G155" s="469" t="s">
        <v>473</v>
      </c>
      <c r="H155" s="469" t="s">
        <v>473</v>
      </c>
      <c r="I155" s="469" t="s">
        <v>74</v>
      </c>
      <c r="J155" s="469" t="s">
        <v>61</v>
      </c>
    </row>
    <row r="156" spans="1:10" ht="13.8" x14ac:dyDescent="0.3">
      <c r="A156" s="325" t="s">
        <v>359</v>
      </c>
      <c r="B156" s="325">
        <v>3260</v>
      </c>
      <c r="C156" s="469" t="s">
        <v>368</v>
      </c>
      <c r="D156" s="470" t="s">
        <v>249</v>
      </c>
      <c r="E156" s="471" t="s">
        <v>255</v>
      </c>
      <c r="F156" s="470" t="s">
        <v>251</v>
      </c>
      <c r="G156" s="469" t="s">
        <v>61</v>
      </c>
      <c r="H156" s="469" t="s">
        <v>473</v>
      </c>
      <c r="I156" s="469" t="s">
        <v>476</v>
      </c>
      <c r="J156" s="469" t="s">
        <v>61</v>
      </c>
    </row>
    <row r="157" spans="1:10" ht="13.8" x14ac:dyDescent="0.3">
      <c r="A157" s="325" t="s">
        <v>359</v>
      </c>
      <c r="B157" s="325">
        <v>3252</v>
      </c>
      <c r="C157" s="469" t="s">
        <v>369</v>
      </c>
      <c r="D157" s="470" t="s">
        <v>249</v>
      </c>
      <c r="E157" s="471" t="s">
        <v>250</v>
      </c>
      <c r="F157" s="470" t="s">
        <v>251</v>
      </c>
      <c r="G157" s="469" t="s">
        <v>477</v>
      </c>
      <c r="H157" s="469" t="s">
        <v>473</v>
      </c>
      <c r="I157" s="469" t="s">
        <v>370</v>
      </c>
      <c r="J157" s="469" t="s">
        <v>477</v>
      </c>
    </row>
    <row r="158" spans="1:10" ht="13.8" x14ac:dyDescent="0.3">
      <c r="A158" s="325" t="s">
        <v>359</v>
      </c>
      <c r="B158" s="325">
        <v>3262</v>
      </c>
      <c r="C158" s="469" t="s">
        <v>371</v>
      </c>
      <c r="D158" s="470" t="s">
        <v>249</v>
      </c>
      <c r="E158" s="471" t="s">
        <v>255</v>
      </c>
      <c r="F158" s="470" t="s">
        <v>251</v>
      </c>
      <c r="G158" s="469" t="s">
        <v>370</v>
      </c>
      <c r="H158" s="469" t="s">
        <v>473</v>
      </c>
      <c r="I158" s="469" t="s">
        <v>477</v>
      </c>
      <c r="J158" s="469" t="s">
        <v>370</v>
      </c>
    </row>
    <row r="159" spans="1:10" ht="13.8" x14ac:dyDescent="0.3">
      <c r="A159" s="329"/>
      <c r="B159" s="329"/>
      <c r="C159" s="330"/>
      <c r="D159" s="329"/>
      <c r="E159" s="331"/>
      <c r="F159" s="329"/>
      <c r="G159" s="332"/>
      <c r="H159" s="332"/>
      <c r="I159" s="332"/>
      <c r="J159" s="332"/>
    </row>
    <row r="160" spans="1:10" ht="13.8" x14ac:dyDescent="0.3">
      <c r="A160" s="325" t="s">
        <v>372</v>
      </c>
      <c r="B160" s="325">
        <v>4491</v>
      </c>
      <c r="C160" s="326" t="s">
        <v>373</v>
      </c>
      <c r="D160" s="325" t="s">
        <v>249</v>
      </c>
      <c r="E160" s="327" t="s">
        <v>250</v>
      </c>
      <c r="F160" s="325" t="s">
        <v>251</v>
      </c>
      <c r="G160" s="328" t="s">
        <v>50</v>
      </c>
      <c r="H160" s="328" t="s">
        <v>260</v>
      </c>
      <c r="I160" s="328" t="s">
        <v>50</v>
      </c>
      <c r="J160" s="328" t="s">
        <v>61</v>
      </c>
    </row>
    <row r="161" spans="1:10" ht="13.8" x14ac:dyDescent="0.3">
      <c r="A161" s="325" t="s">
        <v>372</v>
      </c>
      <c r="B161" s="325">
        <v>4499</v>
      </c>
      <c r="C161" s="326" t="s">
        <v>374</v>
      </c>
      <c r="D161" s="325" t="s">
        <v>249</v>
      </c>
      <c r="E161" s="327" t="s">
        <v>250</v>
      </c>
      <c r="F161" s="325" t="s">
        <v>251</v>
      </c>
      <c r="G161" s="328" t="s">
        <v>151</v>
      </c>
      <c r="H161" s="328" t="s">
        <v>260</v>
      </c>
      <c r="I161" s="328" t="s">
        <v>151</v>
      </c>
      <c r="J161" s="328" t="s">
        <v>334</v>
      </c>
    </row>
    <row r="162" spans="1:10" ht="13.8" x14ac:dyDescent="0.3">
      <c r="A162" s="325" t="s">
        <v>372</v>
      </c>
      <c r="B162" s="325">
        <v>3344</v>
      </c>
      <c r="C162" s="326" t="s">
        <v>375</v>
      </c>
      <c r="D162" s="325" t="s">
        <v>376</v>
      </c>
      <c r="E162" s="327" t="s">
        <v>250</v>
      </c>
      <c r="F162" s="325" t="s">
        <v>251</v>
      </c>
      <c r="G162" s="328" t="s">
        <v>260</v>
      </c>
      <c r="H162" s="328" t="s">
        <v>260</v>
      </c>
      <c r="I162" s="328" t="s">
        <v>377</v>
      </c>
      <c r="J162" s="328" t="s">
        <v>323</v>
      </c>
    </row>
    <row r="163" spans="1:10" ht="13.8" x14ac:dyDescent="0.3">
      <c r="A163" s="329"/>
      <c r="B163" s="329"/>
      <c r="C163" s="330"/>
      <c r="D163" s="329"/>
      <c r="E163" s="331"/>
      <c r="F163" s="329"/>
      <c r="G163" s="332"/>
      <c r="H163" s="332"/>
      <c r="I163" s="332"/>
      <c r="J163" s="332"/>
    </row>
    <row r="164" spans="1:10" ht="13.8" x14ac:dyDescent="0.3">
      <c r="A164" s="325" t="s">
        <v>378</v>
      </c>
      <c r="B164" s="325">
        <v>4663</v>
      </c>
      <c r="C164" s="326" t="s">
        <v>379</v>
      </c>
      <c r="D164" s="325" t="s">
        <v>249</v>
      </c>
      <c r="E164" s="325" t="s">
        <v>255</v>
      </c>
      <c r="F164" s="325" t="s">
        <v>251</v>
      </c>
      <c r="G164" s="328" t="s">
        <v>351</v>
      </c>
      <c r="H164" s="328" t="s">
        <v>351</v>
      </c>
      <c r="I164" s="328" t="s">
        <v>445</v>
      </c>
      <c r="J164" s="328" t="s">
        <v>347</v>
      </c>
    </row>
    <row r="165" spans="1:10" ht="13.8" x14ac:dyDescent="0.3">
      <c r="A165" s="325" t="s">
        <v>378</v>
      </c>
      <c r="B165" s="325">
        <v>3396</v>
      </c>
      <c r="C165" s="326" t="s">
        <v>380</v>
      </c>
      <c r="D165" s="325" t="s">
        <v>263</v>
      </c>
      <c r="E165" s="325" t="s">
        <v>250</v>
      </c>
      <c r="F165" s="325" t="s">
        <v>251</v>
      </c>
      <c r="G165" s="328" t="s">
        <v>252</v>
      </c>
      <c r="H165" s="328" t="s">
        <v>351</v>
      </c>
      <c r="I165" s="328" t="s">
        <v>252</v>
      </c>
      <c r="J165" s="328" t="s">
        <v>446</v>
      </c>
    </row>
    <row r="166" spans="1:10" ht="13.8" x14ac:dyDescent="0.3">
      <c r="A166" s="329"/>
      <c r="B166" s="329"/>
      <c r="C166" s="330"/>
      <c r="D166" s="329"/>
      <c r="E166" s="329"/>
      <c r="F166" s="329"/>
      <c r="G166" s="332"/>
      <c r="H166" s="332"/>
      <c r="I166" s="332"/>
      <c r="J166" s="332"/>
    </row>
    <row r="167" spans="1:10" ht="13.8" x14ac:dyDescent="0.3">
      <c r="A167" s="325" t="s">
        <v>381</v>
      </c>
      <c r="B167" s="325">
        <v>4589</v>
      </c>
      <c r="C167" s="326" t="s">
        <v>382</v>
      </c>
      <c r="D167" s="325" t="s">
        <v>249</v>
      </c>
      <c r="E167" s="325" t="s">
        <v>255</v>
      </c>
      <c r="F167" s="325" t="s">
        <v>251</v>
      </c>
      <c r="G167" s="328" t="s">
        <v>252</v>
      </c>
      <c r="H167" s="328" t="s">
        <v>319</v>
      </c>
      <c r="I167" s="328" t="s">
        <v>252</v>
      </c>
      <c r="J167" s="328" t="s">
        <v>260</v>
      </c>
    </row>
    <row r="168" spans="1:10" ht="13.8" x14ac:dyDescent="0.3">
      <c r="A168" s="325" t="s">
        <v>381</v>
      </c>
      <c r="B168" s="325">
        <v>4583</v>
      </c>
      <c r="C168" s="326" t="s">
        <v>383</v>
      </c>
      <c r="D168" s="325" t="s">
        <v>249</v>
      </c>
      <c r="E168" s="325" t="s">
        <v>250</v>
      </c>
      <c r="F168" s="325" t="s">
        <v>251</v>
      </c>
      <c r="G168" s="328" t="s">
        <v>50</v>
      </c>
      <c r="H168" s="328" t="s">
        <v>319</v>
      </c>
      <c r="I168" s="328" t="s">
        <v>50</v>
      </c>
      <c r="J168" s="328" t="s">
        <v>111</v>
      </c>
    </row>
    <row r="169" spans="1:10" ht="13.8" x14ac:dyDescent="0.3">
      <c r="A169" s="325" t="s">
        <v>381</v>
      </c>
      <c r="B169" s="325">
        <v>4585</v>
      </c>
      <c r="C169" s="326" t="s">
        <v>384</v>
      </c>
      <c r="D169" s="325" t="s">
        <v>249</v>
      </c>
      <c r="E169" s="325" t="s">
        <v>250</v>
      </c>
      <c r="F169" s="325" t="s">
        <v>251</v>
      </c>
      <c r="G169" s="328" t="s">
        <v>50</v>
      </c>
      <c r="H169" s="328" t="s">
        <v>319</v>
      </c>
      <c r="I169" s="328" t="s">
        <v>50</v>
      </c>
      <c r="J169" s="328" t="s">
        <v>323</v>
      </c>
    </row>
    <row r="170" spans="1:10" ht="13.8" x14ac:dyDescent="0.3">
      <c r="A170" s="325" t="s">
        <v>381</v>
      </c>
      <c r="B170" s="325">
        <v>4590</v>
      </c>
      <c r="C170" s="326" t="s">
        <v>385</v>
      </c>
      <c r="D170" s="325" t="s">
        <v>249</v>
      </c>
      <c r="E170" s="325" t="s">
        <v>255</v>
      </c>
      <c r="F170" s="325" t="s">
        <v>251</v>
      </c>
      <c r="G170" s="328" t="s">
        <v>61</v>
      </c>
      <c r="H170" s="328" t="s">
        <v>319</v>
      </c>
      <c r="I170" s="328" t="s">
        <v>61</v>
      </c>
      <c r="J170" s="328" t="s">
        <v>74</v>
      </c>
    </row>
    <row r="171" spans="1:10" ht="13.8" x14ac:dyDescent="0.3">
      <c r="A171" s="325" t="s">
        <v>381</v>
      </c>
      <c r="B171" s="325">
        <v>4204</v>
      </c>
      <c r="C171" s="326" t="s">
        <v>386</v>
      </c>
      <c r="D171" s="325" t="s">
        <v>249</v>
      </c>
      <c r="E171" s="325" t="s">
        <v>250</v>
      </c>
      <c r="F171" s="325" t="s">
        <v>387</v>
      </c>
      <c r="G171" s="328" t="s">
        <v>50</v>
      </c>
      <c r="H171" s="328" t="s">
        <v>319</v>
      </c>
      <c r="I171" s="328" t="s">
        <v>50</v>
      </c>
      <c r="J171" s="328" t="s">
        <v>252</v>
      </c>
    </row>
    <row r="172" spans="1:10" ht="13.8" x14ac:dyDescent="0.3">
      <c r="A172" s="325" t="s">
        <v>381</v>
      </c>
      <c r="B172" s="325">
        <v>4211</v>
      </c>
      <c r="C172" s="326" t="s">
        <v>388</v>
      </c>
      <c r="D172" s="325" t="s">
        <v>249</v>
      </c>
      <c r="E172" s="325" t="s">
        <v>255</v>
      </c>
      <c r="F172" s="325" t="s">
        <v>387</v>
      </c>
      <c r="G172" s="328" t="s">
        <v>50</v>
      </c>
      <c r="H172" s="328" t="s">
        <v>319</v>
      </c>
      <c r="I172" s="328" t="s">
        <v>50</v>
      </c>
      <c r="J172" s="328" t="s">
        <v>252</v>
      </c>
    </row>
    <row r="173" spans="1:10" ht="13.8" x14ac:dyDescent="0.3">
      <c r="A173" s="329"/>
      <c r="B173" s="329"/>
      <c r="C173" s="330"/>
      <c r="D173" s="329"/>
      <c r="E173" s="329"/>
      <c r="F173" s="329"/>
      <c r="G173" s="332"/>
      <c r="H173" s="332"/>
      <c r="I173" s="332"/>
      <c r="J173" s="332"/>
    </row>
    <row r="174" spans="1:10" ht="13.8" x14ac:dyDescent="0.3">
      <c r="A174" s="325" t="s">
        <v>15</v>
      </c>
      <c r="B174" s="325"/>
      <c r="C174" s="326" t="s">
        <v>353</v>
      </c>
      <c r="D174" s="325" t="s">
        <v>249</v>
      </c>
      <c r="E174" s="325" t="s">
        <v>250</v>
      </c>
      <c r="F174" s="325" t="s">
        <v>251</v>
      </c>
      <c r="G174" s="328" t="s">
        <v>50</v>
      </c>
      <c r="H174" s="476" t="s">
        <v>482</v>
      </c>
      <c r="I174" s="328" t="s">
        <v>50</v>
      </c>
      <c r="J174" s="328" t="s">
        <v>351</v>
      </c>
    </row>
    <row r="175" spans="1:10" ht="13.8" x14ac:dyDescent="0.3">
      <c r="A175" s="329"/>
      <c r="B175" s="329"/>
      <c r="C175" s="330"/>
      <c r="D175" s="329"/>
      <c r="E175" s="329"/>
      <c r="F175" s="329"/>
      <c r="G175" s="332"/>
      <c r="H175" s="332"/>
      <c r="I175" s="332"/>
      <c r="J175" s="332"/>
    </row>
    <row r="176" spans="1:10" ht="13.8" x14ac:dyDescent="0.3">
      <c r="A176" s="336" t="s">
        <v>389</v>
      </c>
      <c r="B176" s="342">
        <v>6742</v>
      </c>
      <c r="C176" s="342" t="s">
        <v>346</v>
      </c>
      <c r="D176" s="336" t="s">
        <v>249</v>
      </c>
      <c r="E176" s="336" t="s">
        <v>255</v>
      </c>
      <c r="F176" s="336" t="s">
        <v>251</v>
      </c>
      <c r="G176" s="342" t="s">
        <v>50</v>
      </c>
      <c r="H176" s="342" t="s">
        <v>377</v>
      </c>
      <c r="I176" s="342" t="s">
        <v>50</v>
      </c>
      <c r="J176" s="342" t="s">
        <v>260</v>
      </c>
    </row>
    <row r="177" spans="1:10" ht="13.8" x14ac:dyDescent="0.3">
      <c r="A177" s="336" t="s">
        <v>389</v>
      </c>
      <c r="B177" s="342">
        <v>6741</v>
      </c>
      <c r="C177" s="342" t="s">
        <v>390</v>
      </c>
      <c r="D177" s="336" t="s">
        <v>249</v>
      </c>
      <c r="E177" s="336" t="s">
        <v>250</v>
      </c>
      <c r="F177" s="325" t="s">
        <v>251</v>
      </c>
      <c r="G177" s="342" t="s">
        <v>223</v>
      </c>
      <c r="H177" s="342" t="s">
        <v>377</v>
      </c>
      <c r="I177" s="342" t="s">
        <v>223</v>
      </c>
      <c r="J177" s="342" t="s">
        <v>260</v>
      </c>
    </row>
    <row r="178" spans="1:10" ht="13.8" x14ac:dyDescent="0.3">
      <c r="A178" s="350"/>
      <c r="B178" s="351"/>
      <c r="C178" s="351"/>
      <c r="D178" s="352"/>
      <c r="E178" s="352"/>
      <c r="F178" s="353"/>
      <c r="G178" s="354"/>
      <c r="H178" s="354"/>
      <c r="I178" s="354"/>
      <c r="J178" s="354"/>
    </row>
    <row r="179" spans="1:10" ht="13.8" x14ac:dyDescent="0.3">
      <c r="A179" s="336" t="s">
        <v>229</v>
      </c>
      <c r="B179" s="337"/>
      <c r="C179" s="432" t="s">
        <v>230</v>
      </c>
      <c r="D179" s="433" t="s">
        <v>249</v>
      </c>
      <c r="E179" s="434" t="s">
        <v>41</v>
      </c>
      <c r="F179" s="433">
        <v>3</v>
      </c>
      <c r="G179" s="435" t="s">
        <v>223</v>
      </c>
      <c r="H179" s="342" t="s">
        <v>463</v>
      </c>
      <c r="I179" s="435" t="s">
        <v>223</v>
      </c>
      <c r="J179" s="337" t="s">
        <v>178</v>
      </c>
    </row>
    <row r="180" spans="1:10" ht="13.8" x14ac:dyDescent="0.3">
      <c r="A180" s="336" t="s">
        <v>229</v>
      </c>
      <c r="B180" s="337"/>
      <c r="C180" s="432" t="s">
        <v>176</v>
      </c>
      <c r="D180" s="433" t="s">
        <v>249</v>
      </c>
      <c r="E180" s="434" t="s">
        <v>42</v>
      </c>
      <c r="F180" s="433">
        <v>3</v>
      </c>
      <c r="G180" s="435" t="s">
        <v>50</v>
      </c>
      <c r="H180" s="342" t="s">
        <v>463</v>
      </c>
      <c r="I180" s="435" t="s">
        <v>50</v>
      </c>
      <c r="J180" s="435" t="s">
        <v>435</v>
      </c>
    </row>
    <row r="181" spans="1:10" ht="13.8" x14ac:dyDescent="0.3">
      <c r="A181" s="336" t="s">
        <v>229</v>
      </c>
      <c r="B181" s="337"/>
      <c r="C181" s="432" t="s">
        <v>256</v>
      </c>
      <c r="D181" s="433" t="s">
        <v>249</v>
      </c>
      <c r="E181" s="434" t="s">
        <v>42</v>
      </c>
      <c r="F181" s="433">
        <v>3</v>
      </c>
      <c r="G181" s="435" t="s">
        <v>50</v>
      </c>
      <c r="H181" s="342" t="s">
        <v>463</v>
      </c>
      <c r="I181" s="435" t="s">
        <v>50</v>
      </c>
      <c r="J181" s="435" t="s">
        <v>435</v>
      </c>
    </row>
    <row r="182" spans="1:10" ht="13.8" x14ac:dyDescent="0.3">
      <c r="A182" s="350"/>
      <c r="B182" s="351"/>
      <c r="C182" s="351"/>
      <c r="D182" s="352"/>
      <c r="E182" s="352"/>
      <c r="F182" s="353"/>
      <c r="G182" s="354"/>
      <c r="H182" s="354"/>
      <c r="I182" s="354"/>
      <c r="J182" s="354"/>
    </row>
  </sheetData>
  <mergeCells count="9">
    <mergeCell ref="A1:J2"/>
    <mergeCell ref="A3:A4"/>
    <mergeCell ref="B3:B4"/>
    <mergeCell ref="C3:C4"/>
    <mergeCell ref="D3:D4"/>
    <mergeCell ref="E3:E4"/>
    <mergeCell ref="F3:F4"/>
    <mergeCell ref="G3:G4"/>
    <mergeCell ref="H3:J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0B89F-8DF0-4BD9-861E-B1B93DB7A20B}">
  <dimension ref="A1:I52"/>
  <sheetViews>
    <sheetView topLeftCell="A31" workbookViewId="0">
      <selection activeCell="H17" sqref="H17"/>
    </sheetView>
  </sheetViews>
  <sheetFormatPr defaultRowHeight="13.2" x14ac:dyDescent="0.25"/>
  <cols>
    <col min="1" max="1" width="24.33203125" bestFit="1" customWidth="1"/>
    <col min="3" max="3" width="11.6640625" bestFit="1" customWidth="1"/>
    <col min="4" max="4" width="6.5546875" bestFit="1" customWidth="1"/>
    <col min="5" max="5" width="8.21875" bestFit="1" customWidth="1"/>
    <col min="6" max="6" width="8" bestFit="1" customWidth="1"/>
    <col min="7" max="7" width="8.6640625" bestFit="1" customWidth="1"/>
    <col min="8" max="8" width="17.6640625" customWidth="1"/>
  </cols>
  <sheetData>
    <row r="1" spans="1:9" x14ac:dyDescent="0.25">
      <c r="A1" s="563" t="s">
        <v>428</v>
      </c>
      <c r="B1" s="564"/>
      <c r="C1" s="564"/>
      <c r="D1" s="564"/>
      <c r="E1" s="564"/>
      <c r="F1" s="564"/>
      <c r="G1" s="564"/>
      <c r="H1" s="564"/>
      <c r="I1" s="564"/>
    </row>
    <row r="2" spans="1:9" x14ac:dyDescent="0.25">
      <c r="A2" s="564"/>
      <c r="B2" s="564"/>
      <c r="C2" s="564"/>
      <c r="D2" s="564"/>
      <c r="E2" s="564"/>
      <c r="F2" s="564"/>
      <c r="G2" s="564"/>
      <c r="H2" s="564"/>
      <c r="I2" s="564"/>
    </row>
    <row r="3" spans="1:9" x14ac:dyDescent="0.25">
      <c r="A3" s="564"/>
      <c r="B3" s="564"/>
      <c r="C3" s="564"/>
      <c r="D3" s="564"/>
      <c r="E3" s="564"/>
      <c r="F3" s="564"/>
      <c r="G3" s="564"/>
      <c r="H3" s="564"/>
      <c r="I3" s="564"/>
    </row>
    <row r="4" spans="1:9" x14ac:dyDescent="0.25">
      <c r="A4" s="355"/>
      <c r="B4" s="355"/>
      <c r="C4" s="355"/>
      <c r="D4" s="355"/>
      <c r="E4" s="355"/>
      <c r="F4" s="355"/>
      <c r="G4" s="355"/>
      <c r="H4" s="355"/>
      <c r="I4" s="355"/>
    </row>
    <row r="5" spans="1:9" x14ac:dyDescent="0.25">
      <c r="A5" s="355"/>
      <c r="B5" s="565" t="s">
        <v>391</v>
      </c>
      <c r="C5" s="566"/>
      <c r="D5" s="355"/>
      <c r="E5" s="355"/>
      <c r="F5" s="355"/>
      <c r="G5" s="355"/>
      <c r="H5" s="355"/>
      <c r="I5" s="355"/>
    </row>
    <row r="6" spans="1:9" ht="57.6" x14ac:dyDescent="0.3">
      <c r="A6" s="356" t="s">
        <v>0</v>
      </c>
      <c r="B6" s="357" t="s">
        <v>392</v>
      </c>
      <c r="C6" s="357" t="s">
        <v>393</v>
      </c>
      <c r="D6" s="358"/>
      <c r="E6" s="358"/>
      <c r="F6" s="356" t="s">
        <v>394</v>
      </c>
      <c r="G6" s="357" t="s">
        <v>395</v>
      </c>
      <c r="H6" s="357" t="s">
        <v>396</v>
      </c>
      <c r="I6" s="408" t="s">
        <v>429</v>
      </c>
    </row>
    <row r="7" spans="1:9" ht="15.6" x14ac:dyDescent="0.3">
      <c r="A7" s="359" t="s">
        <v>397</v>
      </c>
      <c r="B7" s="360"/>
      <c r="C7" s="360"/>
      <c r="D7" s="361"/>
      <c r="E7" s="361" t="s">
        <v>398</v>
      </c>
      <c r="F7" s="362">
        <f>D22+D33+D42</f>
        <v>7</v>
      </c>
      <c r="G7" s="363">
        <f>D22+D29</f>
        <v>8.09</v>
      </c>
      <c r="H7" s="363">
        <f>B22+B29+B33+B38</f>
        <v>8.09</v>
      </c>
      <c r="I7" s="410">
        <v>5</v>
      </c>
    </row>
    <row r="8" spans="1:9" ht="15.6" x14ac:dyDescent="0.3">
      <c r="A8" s="364" t="s">
        <v>49</v>
      </c>
      <c r="B8" s="363"/>
      <c r="C8" s="363">
        <v>1</v>
      </c>
      <c r="D8" s="361"/>
      <c r="E8" s="361" t="s">
        <v>399</v>
      </c>
      <c r="F8" s="413">
        <f>F7/$D$51</f>
        <v>0.54095826893353949</v>
      </c>
      <c r="G8" s="413">
        <f>G7/$D$51</f>
        <v>0.62519319938176199</v>
      </c>
      <c r="H8" s="413">
        <f>H7/$D$51</f>
        <v>0.62519319938176199</v>
      </c>
      <c r="I8" s="412">
        <f>I7/D22</f>
        <v>0.7142857142857143</v>
      </c>
    </row>
    <row r="9" spans="1:9" ht="15.6" x14ac:dyDescent="0.3">
      <c r="A9" s="364" t="s">
        <v>60</v>
      </c>
      <c r="B9" s="363">
        <v>1</v>
      </c>
      <c r="C9" s="363"/>
      <c r="D9" s="361"/>
      <c r="E9" s="361" t="s">
        <v>400</v>
      </c>
      <c r="F9" s="365">
        <v>0.6</v>
      </c>
      <c r="G9" s="366">
        <v>0.6</v>
      </c>
      <c r="H9" s="366">
        <v>0.5</v>
      </c>
      <c r="I9" s="407">
        <v>0.6</v>
      </c>
    </row>
    <row r="10" spans="1:9" ht="15.6" x14ac:dyDescent="0.3">
      <c r="A10" s="364" t="s">
        <v>83</v>
      </c>
      <c r="B10" s="363">
        <v>1</v>
      </c>
      <c r="C10" s="363"/>
      <c r="D10" s="361"/>
      <c r="E10" s="361"/>
      <c r="F10" s="367"/>
      <c r="G10" s="368"/>
      <c r="H10" s="368"/>
      <c r="I10" s="355"/>
    </row>
    <row r="11" spans="1:9" ht="15.6" x14ac:dyDescent="0.3">
      <c r="A11" s="364" t="s">
        <v>73</v>
      </c>
      <c r="B11" s="363">
        <v>1</v>
      </c>
      <c r="C11" s="363"/>
      <c r="D11" s="369"/>
      <c r="E11" s="369"/>
      <c r="F11" s="370"/>
      <c r="G11" s="371"/>
      <c r="H11" s="371"/>
      <c r="I11" s="355"/>
    </row>
    <row r="12" spans="1:9" ht="15.6" x14ac:dyDescent="0.3">
      <c r="A12" s="390" t="s">
        <v>97</v>
      </c>
      <c r="B12" s="363">
        <v>1</v>
      </c>
      <c r="C12" s="363"/>
      <c r="D12" s="369"/>
      <c r="E12" s="369"/>
      <c r="F12" s="370"/>
      <c r="G12" s="370"/>
      <c r="H12" s="371"/>
      <c r="I12" s="355"/>
    </row>
    <row r="13" spans="1:9" ht="15.6" x14ac:dyDescent="0.3">
      <c r="A13" s="364" t="s">
        <v>401</v>
      </c>
      <c r="B13" s="363">
        <v>1</v>
      </c>
      <c r="C13" s="363"/>
      <c r="D13" s="369"/>
      <c r="E13" s="373"/>
      <c r="F13" s="374"/>
      <c r="G13" s="371"/>
      <c r="H13" s="371"/>
      <c r="I13" s="355"/>
    </row>
    <row r="14" spans="1:9" ht="15.6" x14ac:dyDescent="0.3">
      <c r="A14" s="372" t="s">
        <v>154</v>
      </c>
      <c r="B14" s="363">
        <v>1</v>
      </c>
      <c r="C14" s="363"/>
      <c r="D14" s="369"/>
      <c r="E14" s="369"/>
      <c r="F14" s="370"/>
      <c r="G14" s="371"/>
      <c r="H14" s="371"/>
      <c r="I14" s="355"/>
    </row>
    <row r="15" spans="1:9" ht="15.6" x14ac:dyDescent="0.3">
      <c r="A15" s="579"/>
      <c r="B15" s="363"/>
      <c r="C15" s="363"/>
      <c r="D15" s="369"/>
      <c r="E15" s="369"/>
      <c r="F15" s="370"/>
      <c r="G15" s="371"/>
      <c r="H15" s="371"/>
      <c r="I15" s="355"/>
    </row>
    <row r="16" spans="1:9" ht="15.6" x14ac:dyDescent="0.3">
      <c r="A16" s="580" t="s">
        <v>402</v>
      </c>
      <c r="B16" s="363"/>
      <c r="C16" s="363"/>
      <c r="D16" s="369"/>
      <c r="E16" s="369"/>
      <c r="F16" s="370"/>
      <c r="G16" s="371"/>
      <c r="H16" s="371"/>
      <c r="I16" s="355"/>
    </row>
    <row r="17" spans="1:9" ht="15.6" x14ac:dyDescent="0.3">
      <c r="A17" s="375" t="s">
        <v>403</v>
      </c>
      <c r="B17" s="363"/>
      <c r="C17" s="363"/>
      <c r="D17" s="369"/>
      <c r="E17" s="369"/>
      <c r="F17" s="370"/>
      <c r="G17" s="371"/>
      <c r="H17" s="371"/>
      <c r="I17" s="355"/>
    </row>
    <row r="18" spans="1:9" ht="15.6" x14ac:dyDescent="0.3">
      <c r="A18" s="362"/>
      <c r="B18" s="363"/>
      <c r="C18" s="363"/>
      <c r="D18" s="369"/>
      <c r="E18" s="369"/>
      <c r="F18" s="370"/>
      <c r="G18" s="371"/>
      <c r="H18" s="371"/>
      <c r="I18" s="355"/>
    </row>
    <row r="19" spans="1:9" ht="15.6" x14ac:dyDescent="0.3">
      <c r="A19" s="362"/>
      <c r="B19" s="363"/>
      <c r="C19" s="363"/>
      <c r="D19" s="369"/>
      <c r="E19" s="369"/>
      <c r="F19" s="370"/>
      <c r="G19" s="371"/>
      <c r="H19" s="371"/>
      <c r="I19" s="355"/>
    </row>
    <row r="20" spans="1:9" ht="15.6" x14ac:dyDescent="0.3">
      <c r="A20" s="362"/>
      <c r="B20" s="363"/>
      <c r="C20" s="363"/>
      <c r="D20" s="369"/>
      <c r="E20" s="369"/>
      <c r="F20" s="370"/>
      <c r="G20" s="371"/>
      <c r="H20" s="371"/>
      <c r="I20" s="355"/>
    </row>
    <row r="21" spans="1:9" ht="15.6" x14ac:dyDescent="0.3">
      <c r="A21" s="362"/>
      <c r="B21" s="363"/>
      <c r="C21" s="363"/>
      <c r="D21" s="369"/>
      <c r="E21" s="369"/>
      <c r="F21" s="370"/>
      <c r="G21" s="371"/>
      <c r="H21" s="371"/>
      <c r="I21" s="355"/>
    </row>
    <row r="22" spans="1:9" ht="15.6" x14ac:dyDescent="0.3">
      <c r="A22" s="376" t="s">
        <v>404</v>
      </c>
      <c r="B22" s="377">
        <f>SUM(B8:B21)</f>
        <v>6</v>
      </c>
      <c r="C22" s="377">
        <f>SUM(C8:C21)</f>
        <v>1</v>
      </c>
      <c r="D22" s="378">
        <f>B22+C22</f>
        <v>7</v>
      </c>
      <c r="E22" s="358"/>
      <c r="F22" s="371"/>
      <c r="G22" s="371"/>
      <c r="H22" s="371"/>
      <c r="I22" s="355"/>
    </row>
    <row r="23" spans="1:9" ht="15.6" x14ac:dyDescent="0.3">
      <c r="A23" s="359" t="s">
        <v>405</v>
      </c>
      <c r="B23" s="360"/>
      <c r="C23" s="360"/>
      <c r="D23" s="358"/>
      <c r="E23" s="358"/>
      <c r="F23" s="371"/>
      <c r="G23" s="371"/>
      <c r="H23" s="371"/>
      <c r="I23" s="355"/>
    </row>
    <row r="24" spans="1:9" ht="15.6" x14ac:dyDescent="0.3">
      <c r="A24" s="379" t="s">
        <v>135</v>
      </c>
      <c r="B24" s="363">
        <v>0.5</v>
      </c>
      <c r="C24" s="363"/>
      <c r="D24" s="358"/>
      <c r="E24" s="358"/>
      <c r="F24" s="371"/>
      <c r="G24" s="371"/>
      <c r="H24" s="371"/>
      <c r="I24" s="355"/>
    </row>
    <row r="25" spans="1:9" ht="15.6" x14ac:dyDescent="0.3">
      <c r="A25" s="379" t="s">
        <v>406</v>
      </c>
      <c r="B25" s="363">
        <v>0.59</v>
      </c>
      <c r="C25" s="363"/>
      <c r="D25" s="358"/>
      <c r="E25" s="358"/>
      <c r="F25" s="371"/>
      <c r="G25" s="371"/>
      <c r="H25" s="371"/>
      <c r="I25" s="355"/>
    </row>
    <row r="26" spans="1:9" ht="15.6" x14ac:dyDescent="0.3">
      <c r="A26" s="362"/>
      <c r="B26" s="363"/>
      <c r="C26" s="363"/>
      <c r="D26" s="358"/>
      <c r="E26" s="358"/>
      <c r="F26" s="371"/>
      <c r="G26" s="371"/>
      <c r="H26" s="371"/>
      <c r="I26" s="355"/>
    </row>
    <row r="27" spans="1:9" ht="15.6" x14ac:dyDescent="0.3">
      <c r="A27" s="362"/>
      <c r="B27" s="363"/>
      <c r="C27" s="363"/>
      <c r="D27" s="358"/>
      <c r="E27" s="358"/>
      <c r="F27" s="371"/>
      <c r="G27" s="371"/>
      <c r="H27" s="371"/>
      <c r="I27" s="355"/>
    </row>
    <row r="28" spans="1:9" ht="15.6" x14ac:dyDescent="0.3">
      <c r="A28" s="362"/>
      <c r="B28" s="363"/>
      <c r="C28" s="363"/>
      <c r="D28" s="358"/>
      <c r="E28" s="358"/>
      <c r="F28" s="371"/>
      <c r="G28" s="371"/>
      <c r="H28" s="371"/>
      <c r="I28" s="355"/>
    </row>
    <row r="29" spans="1:9" ht="15.6" x14ac:dyDescent="0.3">
      <c r="A29" s="376" t="s">
        <v>407</v>
      </c>
      <c r="B29" s="377">
        <f>SUM(B24:B28)</f>
        <v>1.0899999999999999</v>
      </c>
      <c r="C29" s="377">
        <f>SUM(C24:C28)</f>
        <v>0</v>
      </c>
      <c r="D29" s="378">
        <f>B29+C29</f>
        <v>1.0899999999999999</v>
      </c>
      <c r="E29" s="358"/>
      <c r="F29" s="371"/>
      <c r="G29" s="371"/>
      <c r="H29" s="371"/>
      <c r="I29" s="355"/>
    </row>
    <row r="30" spans="1:9" ht="15.6" x14ac:dyDescent="0.3">
      <c r="A30" s="359" t="s">
        <v>408</v>
      </c>
      <c r="B30" s="360"/>
      <c r="C30" s="360"/>
      <c r="D30" s="358"/>
      <c r="E30" s="358"/>
      <c r="F30" s="371"/>
      <c r="G30" s="371"/>
      <c r="H30" s="371"/>
      <c r="I30" s="355"/>
    </row>
    <row r="31" spans="1:9" ht="15.6" x14ac:dyDescent="0.3">
      <c r="A31" s="404"/>
      <c r="B31" s="363"/>
      <c r="C31" s="363"/>
      <c r="D31" s="358"/>
      <c r="E31" s="358"/>
      <c r="F31" s="371"/>
      <c r="G31" s="371"/>
      <c r="H31" s="371"/>
      <c r="I31" s="355"/>
    </row>
    <row r="32" spans="1:9" ht="15.6" x14ac:dyDescent="0.3">
      <c r="A32" s="362"/>
      <c r="B32" s="363"/>
      <c r="C32" s="363"/>
      <c r="D32" s="358"/>
      <c r="E32" s="358"/>
      <c r="F32" s="371"/>
      <c r="G32" s="371"/>
      <c r="H32" s="371"/>
      <c r="I32" s="355"/>
    </row>
    <row r="33" spans="1:9" ht="15.6" x14ac:dyDescent="0.3">
      <c r="A33" s="376" t="s">
        <v>409</v>
      </c>
      <c r="B33" s="377">
        <f>SUM(B31:B32)</f>
        <v>0</v>
      </c>
      <c r="C33" s="377">
        <f>SUM(C31:C32)</f>
        <v>0</v>
      </c>
      <c r="D33" s="378">
        <f>B33+C33</f>
        <v>0</v>
      </c>
      <c r="E33" s="358"/>
      <c r="F33" s="371"/>
      <c r="G33" s="371"/>
      <c r="H33" s="371"/>
      <c r="I33" s="355"/>
    </row>
    <row r="34" spans="1:9" ht="15.6" x14ac:dyDescent="0.3">
      <c r="A34" s="359" t="s">
        <v>410</v>
      </c>
      <c r="B34" s="360"/>
      <c r="C34" s="360"/>
      <c r="D34" s="358"/>
      <c r="E34" s="358"/>
      <c r="F34" s="371"/>
      <c r="G34" s="371"/>
      <c r="H34" s="371"/>
      <c r="I34" s="355"/>
    </row>
    <row r="35" spans="1:9" ht="15.6" x14ac:dyDescent="0.3">
      <c r="A35" s="362" t="s">
        <v>109</v>
      </c>
      <c r="B35" s="363">
        <v>0.5</v>
      </c>
      <c r="C35" s="363"/>
      <c r="D35" s="358"/>
      <c r="E35" s="358"/>
      <c r="F35" s="371"/>
      <c r="G35" s="371"/>
      <c r="H35" s="371"/>
      <c r="I35" s="355"/>
    </row>
    <row r="36" spans="1:9" ht="15.6" x14ac:dyDescent="0.3">
      <c r="A36" s="362" t="s">
        <v>411</v>
      </c>
      <c r="B36" s="363"/>
      <c r="C36" s="363">
        <v>0.59</v>
      </c>
      <c r="D36" s="358"/>
      <c r="E36" s="358"/>
      <c r="F36" s="371"/>
      <c r="G36" s="371"/>
      <c r="H36" s="371"/>
      <c r="I36" s="355"/>
    </row>
    <row r="37" spans="1:9" ht="15.6" x14ac:dyDescent="0.3">
      <c r="A37" s="362" t="s">
        <v>141</v>
      </c>
      <c r="B37" s="363">
        <v>0.5</v>
      </c>
      <c r="C37" s="363"/>
      <c r="D37" s="358"/>
      <c r="E37" s="358"/>
      <c r="F37" s="371"/>
      <c r="G37" s="371"/>
      <c r="H37" s="371"/>
      <c r="I37" s="355"/>
    </row>
    <row r="38" spans="1:9" ht="15.6" x14ac:dyDescent="0.3">
      <c r="A38" s="376" t="s">
        <v>412</v>
      </c>
      <c r="B38" s="377">
        <f>SUM(B35:B37)</f>
        <v>1</v>
      </c>
      <c r="C38" s="377">
        <f>SUM(C36:C37)</f>
        <v>0.59</v>
      </c>
      <c r="D38" s="378">
        <f>B38+C38</f>
        <v>1.5899999999999999</v>
      </c>
      <c r="E38" s="358"/>
      <c r="F38" s="371"/>
      <c r="G38" s="371"/>
      <c r="H38" s="371"/>
      <c r="I38" s="355"/>
    </row>
    <row r="39" spans="1:9" ht="15.6" x14ac:dyDescent="0.3">
      <c r="A39" s="359" t="s">
        <v>413</v>
      </c>
      <c r="B39" s="360"/>
      <c r="C39" s="360"/>
      <c r="D39" s="358"/>
      <c r="E39" s="358"/>
      <c r="F39" s="371"/>
      <c r="G39" s="371"/>
      <c r="H39" s="371"/>
      <c r="I39" s="355"/>
    </row>
    <row r="40" spans="1:9" ht="15.6" x14ac:dyDescent="0.3">
      <c r="A40" s="380"/>
      <c r="B40" s="363"/>
      <c r="C40" s="363"/>
      <c r="D40" s="358"/>
      <c r="E40" s="358"/>
      <c r="F40" s="371"/>
      <c r="G40" s="371"/>
      <c r="H40" s="371"/>
      <c r="I40" s="355"/>
    </row>
    <row r="41" spans="1:9" ht="15.6" x14ac:dyDescent="0.3">
      <c r="A41" s="380"/>
      <c r="B41" s="363"/>
      <c r="C41" s="363"/>
      <c r="D41" s="358"/>
      <c r="E41" s="358"/>
      <c r="F41" s="371"/>
      <c r="G41" s="371"/>
      <c r="H41" s="371"/>
      <c r="I41" s="355"/>
    </row>
    <row r="42" spans="1:9" ht="15.6" x14ac:dyDescent="0.3">
      <c r="A42" s="376" t="s">
        <v>414</v>
      </c>
      <c r="B42" s="377">
        <f>SUM(B40:B41)</f>
        <v>0</v>
      </c>
      <c r="C42" s="377">
        <f>SUM(C40:C41)</f>
        <v>0</v>
      </c>
      <c r="D42" s="378">
        <f>B42+C42</f>
        <v>0</v>
      </c>
      <c r="E42" s="358"/>
      <c r="F42" s="371"/>
      <c r="G42" s="371"/>
      <c r="H42" s="371"/>
      <c r="I42" s="355"/>
    </row>
    <row r="43" spans="1:9" ht="15.6" x14ac:dyDescent="0.3">
      <c r="A43" s="359" t="s">
        <v>415</v>
      </c>
      <c r="B43" s="360"/>
      <c r="C43" s="360"/>
      <c r="D43" s="358"/>
      <c r="E43" s="358"/>
      <c r="F43" s="371"/>
      <c r="G43" s="371"/>
      <c r="H43" s="371"/>
      <c r="I43" s="355"/>
    </row>
    <row r="44" spans="1:9" ht="15.6" x14ac:dyDescent="0.3">
      <c r="A44" s="362" t="s">
        <v>116</v>
      </c>
      <c r="B44" s="363">
        <v>0.59</v>
      </c>
      <c r="C44" s="363"/>
      <c r="D44" s="358"/>
      <c r="E44" s="358"/>
      <c r="F44" s="371"/>
      <c r="G44" s="371"/>
      <c r="H44" s="371"/>
      <c r="I44" s="355"/>
    </row>
    <row r="45" spans="1:9" ht="15.6" x14ac:dyDescent="0.3">
      <c r="A45" s="362" t="s">
        <v>129</v>
      </c>
      <c r="B45" s="381">
        <v>0.5</v>
      </c>
      <c r="C45" s="363"/>
      <c r="D45" s="358"/>
      <c r="E45" s="358"/>
      <c r="F45" s="371"/>
      <c r="G45" s="371"/>
      <c r="H45" s="371"/>
      <c r="I45" s="355"/>
    </row>
    <row r="46" spans="1:9" ht="15.6" x14ac:dyDescent="0.3">
      <c r="A46" s="362" t="s">
        <v>105</v>
      </c>
      <c r="B46" s="363">
        <v>0.59</v>
      </c>
      <c r="C46" s="363"/>
      <c r="D46" s="358"/>
      <c r="E46" s="358"/>
      <c r="F46" s="371"/>
      <c r="G46" s="371"/>
      <c r="H46" s="371"/>
      <c r="I46" s="355"/>
    </row>
    <row r="47" spans="1:9" ht="15.6" x14ac:dyDescent="0.3">
      <c r="A47" s="379" t="s">
        <v>237</v>
      </c>
      <c r="B47" s="363">
        <v>0.59</v>
      </c>
      <c r="C47" s="363"/>
      <c r="D47" s="358"/>
      <c r="E47" s="358"/>
      <c r="F47" s="371"/>
      <c r="G47" s="371"/>
      <c r="H47" s="371"/>
      <c r="I47" s="355"/>
    </row>
    <row r="48" spans="1:9" ht="15.6" x14ac:dyDescent="0.3">
      <c r="A48" s="379" t="s">
        <v>212</v>
      </c>
      <c r="B48" s="363">
        <v>0.4</v>
      </c>
      <c r="C48" s="363"/>
      <c r="D48" s="358"/>
      <c r="E48" s="358"/>
      <c r="F48" s="371"/>
      <c r="G48" s="371"/>
      <c r="H48" s="371"/>
      <c r="I48" s="355"/>
    </row>
    <row r="49" spans="1:9" ht="15.6" x14ac:dyDescent="0.3">
      <c r="A49" s="379" t="s">
        <v>213</v>
      </c>
      <c r="B49" s="363">
        <v>0.59</v>
      </c>
      <c r="C49" s="363"/>
      <c r="D49" s="358"/>
      <c r="E49" s="358"/>
      <c r="F49" s="371"/>
      <c r="G49" s="371"/>
      <c r="H49" s="371"/>
      <c r="I49" s="355"/>
    </row>
    <row r="50" spans="1:9" ht="15.6" x14ac:dyDescent="0.3">
      <c r="A50" s="376" t="s">
        <v>416</v>
      </c>
      <c r="B50" s="377">
        <f>SUM(B44:B49)</f>
        <v>3.2599999999999993</v>
      </c>
      <c r="C50" s="377">
        <f>SUM(C44:C49)</f>
        <v>0</v>
      </c>
      <c r="D50" s="378">
        <f>B50+C50</f>
        <v>3.2599999999999993</v>
      </c>
      <c r="E50" s="369"/>
      <c r="F50" s="370"/>
      <c r="G50" s="371"/>
      <c r="H50" s="371"/>
      <c r="I50" s="355"/>
    </row>
    <row r="51" spans="1:9" ht="15.6" x14ac:dyDescent="0.3">
      <c r="A51" s="368"/>
      <c r="B51" s="382"/>
      <c r="C51" s="383" t="s">
        <v>417</v>
      </c>
      <c r="D51" s="383">
        <f>D22+D29+D33+D38+D42+D50</f>
        <v>12.94</v>
      </c>
      <c r="E51" s="371"/>
      <c r="F51" s="371"/>
      <c r="G51" s="371"/>
      <c r="H51" s="371"/>
      <c r="I51" s="355"/>
    </row>
    <row r="52" spans="1:9" x14ac:dyDescent="0.25">
      <c r="A52" s="355"/>
      <c r="B52" s="355"/>
      <c r="C52" s="355"/>
      <c r="D52" s="355"/>
      <c r="E52" s="355"/>
      <c r="F52" s="355"/>
      <c r="G52" s="355"/>
      <c r="H52" s="355"/>
      <c r="I52" s="355"/>
    </row>
  </sheetData>
  <mergeCells count="2">
    <mergeCell ref="A1:I3"/>
    <mergeCell ref="B5:C5"/>
  </mergeCells>
  <conditionalFormatting sqref="H8">
    <cfRule type="cellIs" dxfId="19" priority="1" operator="greaterThanOrEqual">
      <formula>"50%"</formula>
    </cfRule>
  </conditionalFormatting>
  <conditionalFormatting sqref="F8">
    <cfRule type="cellIs" dxfId="18" priority="2" operator="greaterThanOrEqual">
      <formula>"60%"</formula>
    </cfRule>
  </conditionalFormatting>
  <conditionalFormatting sqref="F8">
    <cfRule type="cellIs" dxfId="17" priority="3" operator="lessThan">
      <formula>"60%"</formula>
    </cfRule>
  </conditionalFormatting>
  <conditionalFormatting sqref="G8">
    <cfRule type="cellIs" dxfId="16" priority="4" operator="greaterThanOrEqual">
      <formula>"15%"</formula>
    </cfRule>
  </conditionalFormatting>
  <conditionalFormatting sqref="G8">
    <cfRule type="cellIs" dxfId="15" priority="5" operator="lessThan">
      <formula>"15%"</formula>
    </cfRule>
  </conditionalFormatting>
  <conditionalFormatting sqref="H8">
    <cfRule type="cellIs" dxfId="14" priority="6" operator="lessThan">
      <formula>"50%"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AA50B-99AB-484E-BA50-14DDF613247C}">
  <dimension ref="A1:J40"/>
  <sheetViews>
    <sheetView topLeftCell="A7" workbookViewId="0">
      <selection activeCell="H18" sqref="H18"/>
    </sheetView>
  </sheetViews>
  <sheetFormatPr defaultRowHeight="13.2" x14ac:dyDescent="0.25"/>
  <cols>
    <col min="1" max="1" width="24.33203125" bestFit="1" customWidth="1"/>
    <col min="2" max="2" width="8.77734375" bestFit="1" customWidth="1"/>
    <col min="3" max="3" width="11.6640625" bestFit="1" customWidth="1"/>
    <col min="5" max="5" width="8.21875" bestFit="1" customWidth="1"/>
    <col min="6" max="6" width="8" bestFit="1" customWidth="1"/>
    <col min="7" max="7" width="15.33203125" bestFit="1" customWidth="1"/>
  </cols>
  <sheetData>
    <row r="1" spans="1:10" ht="13.2" customHeight="1" x14ac:dyDescent="0.25">
      <c r="A1" s="563" t="s">
        <v>427</v>
      </c>
      <c r="B1" s="563"/>
      <c r="C1" s="563"/>
      <c r="D1" s="563"/>
      <c r="E1" s="563"/>
      <c r="F1" s="563"/>
      <c r="G1" s="563"/>
      <c r="H1" s="563"/>
      <c r="I1" s="563"/>
      <c r="J1" s="563"/>
    </row>
    <row r="2" spans="1:10" x14ac:dyDescent="0.25">
      <c r="A2" s="563"/>
      <c r="B2" s="563"/>
      <c r="C2" s="563"/>
      <c r="D2" s="563"/>
      <c r="E2" s="563"/>
      <c r="F2" s="563"/>
      <c r="G2" s="563"/>
      <c r="H2" s="563"/>
      <c r="I2" s="563"/>
      <c r="J2" s="563"/>
    </row>
    <row r="3" spans="1:10" x14ac:dyDescent="0.25">
      <c r="A3" s="563"/>
      <c r="B3" s="563"/>
      <c r="C3" s="563"/>
      <c r="D3" s="563"/>
      <c r="E3" s="563"/>
      <c r="F3" s="563"/>
      <c r="G3" s="563"/>
      <c r="H3" s="563"/>
      <c r="I3" s="563"/>
      <c r="J3" s="563"/>
    </row>
    <row r="4" spans="1:10" x14ac:dyDescent="0.25">
      <c r="A4" s="569" t="s">
        <v>418</v>
      </c>
      <c r="B4" s="570"/>
      <c r="C4" s="570"/>
      <c r="D4" s="570"/>
      <c r="E4" s="570"/>
      <c r="F4" s="570"/>
      <c r="G4" s="570"/>
      <c r="H4" s="570"/>
      <c r="I4" s="570"/>
      <c r="J4" s="570"/>
    </row>
    <row r="5" spans="1:10" x14ac:dyDescent="0.25">
      <c r="A5" s="355"/>
      <c r="B5" s="355"/>
      <c r="C5" s="355"/>
      <c r="D5" s="355"/>
      <c r="E5" s="355"/>
      <c r="F5" s="355"/>
      <c r="G5" s="355"/>
      <c r="H5" s="355"/>
      <c r="I5" s="355"/>
    </row>
    <row r="6" spans="1:10" x14ac:dyDescent="0.25">
      <c r="A6" s="355"/>
      <c r="B6" s="567" t="s">
        <v>391</v>
      </c>
      <c r="C6" s="568"/>
      <c r="D6" s="355"/>
      <c r="E6" s="355"/>
      <c r="F6" s="355"/>
      <c r="G6" s="355"/>
      <c r="H6" s="355"/>
      <c r="I6" s="355"/>
    </row>
    <row r="7" spans="1:10" ht="86.4" x14ac:dyDescent="0.3">
      <c r="A7" s="414" t="s">
        <v>0</v>
      </c>
      <c r="B7" s="384" t="s">
        <v>419</v>
      </c>
      <c r="C7" s="415" t="s">
        <v>393</v>
      </c>
      <c r="D7" s="385"/>
      <c r="E7" s="385"/>
      <c r="F7" s="416" t="s">
        <v>394</v>
      </c>
      <c r="G7" s="416" t="s">
        <v>395</v>
      </c>
      <c r="H7" s="416" t="s">
        <v>396</v>
      </c>
      <c r="I7" s="416" t="s">
        <v>420</v>
      </c>
      <c r="J7" s="417" t="s">
        <v>429</v>
      </c>
    </row>
    <row r="8" spans="1:10" ht="15.6" x14ac:dyDescent="0.3">
      <c r="A8" s="386" t="s">
        <v>397</v>
      </c>
      <c r="B8" s="387"/>
      <c r="C8" s="387"/>
      <c r="D8" s="388"/>
      <c r="E8" s="388" t="s">
        <v>398</v>
      </c>
      <c r="F8" s="409">
        <f>D15+D23+D32</f>
        <v>6</v>
      </c>
      <c r="G8" s="409">
        <f>D15+D19</f>
        <v>6.59</v>
      </c>
      <c r="H8" s="409">
        <f>B15+B19+B23+B28</f>
        <v>7.59</v>
      </c>
      <c r="I8" s="409">
        <f>B15+B19</f>
        <v>6.59</v>
      </c>
      <c r="J8" s="410">
        <v>4</v>
      </c>
    </row>
    <row r="9" spans="1:10" ht="15.6" x14ac:dyDescent="0.3">
      <c r="A9" s="390" t="s">
        <v>60</v>
      </c>
      <c r="B9" s="389">
        <v>1</v>
      </c>
      <c r="C9" s="389"/>
      <c r="D9" s="388"/>
      <c r="E9" s="388" t="s">
        <v>399</v>
      </c>
      <c r="F9" s="411">
        <f>F8/$D$38</f>
        <v>0.79051383399209485</v>
      </c>
      <c r="G9" s="411">
        <f>G8/$D$38</f>
        <v>0.86824769433465088</v>
      </c>
      <c r="H9" s="411">
        <f>H8/$D$38</f>
        <v>1</v>
      </c>
      <c r="I9" s="411">
        <f>I8/$D$38</f>
        <v>0.86824769433465088</v>
      </c>
      <c r="J9" s="412">
        <f>J8/D15</f>
        <v>0.66666666666666663</v>
      </c>
    </row>
    <row r="10" spans="1:10" ht="15.6" x14ac:dyDescent="0.3">
      <c r="A10" s="390" t="s">
        <v>83</v>
      </c>
      <c r="B10" s="389">
        <v>1</v>
      </c>
      <c r="C10" s="389"/>
      <c r="D10" s="388"/>
      <c r="E10" s="388" t="s">
        <v>400</v>
      </c>
      <c r="F10" s="406">
        <v>0.75</v>
      </c>
      <c r="G10" s="406">
        <v>0.8</v>
      </c>
      <c r="H10" s="406">
        <v>0.5</v>
      </c>
      <c r="I10" s="406">
        <v>0.8</v>
      </c>
      <c r="J10" s="407">
        <v>0.75</v>
      </c>
    </row>
    <row r="11" spans="1:10" ht="15.6" x14ac:dyDescent="0.3">
      <c r="A11" s="390" t="s">
        <v>73</v>
      </c>
      <c r="B11" s="389">
        <v>1</v>
      </c>
      <c r="C11" s="389"/>
      <c r="D11" s="388"/>
      <c r="E11" s="388"/>
      <c r="F11" s="391"/>
      <c r="G11" s="392"/>
      <c r="H11" s="392"/>
      <c r="I11" s="392"/>
    </row>
    <row r="12" spans="1:10" ht="15.6" x14ac:dyDescent="0.3">
      <c r="A12" s="390" t="s">
        <v>97</v>
      </c>
      <c r="B12" s="389">
        <v>1</v>
      </c>
      <c r="C12" s="389"/>
      <c r="D12" s="373"/>
      <c r="E12" s="373"/>
      <c r="F12" s="374"/>
      <c r="G12" s="393"/>
      <c r="H12" s="393"/>
      <c r="I12" s="385"/>
    </row>
    <row r="13" spans="1:10" ht="15.6" x14ac:dyDescent="0.3">
      <c r="A13" s="364" t="s">
        <v>401</v>
      </c>
      <c r="B13" s="389">
        <v>1</v>
      </c>
      <c r="C13" s="389"/>
      <c r="D13" s="373"/>
      <c r="E13" s="373"/>
      <c r="F13" s="394"/>
      <c r="G13" s="395" t="s">
        <v>402</v>
      </c>
      <c r="H13" s="393"/>
      <c r="I13" s="385"/>
    </row>
    <row r="14" spans="1:10" ht="15.6" x14ac:dyDescent="0.3">
      <c r="A14" s="372" t="s">
        <v>154</v>
      </c>
      <c r="B14" s="389">
        <v>1</v>
      </c>
      <c r="C14" s="389"/>
      <c r="D14" s="373"/>
      <c r="E14" s="373"/>
      <c r="F14" s="396"/>
      <c r="G14" s="395" t="s">
        <v>403</v>
      </c>
      <c r="H14" s="393"/>
      <c r="I14" s="385"/>
    </row>
    <row r="15" spans="1:10" ht="15.6" x14ac:dyDescent="0.3">
      <c r="A15" s="397" t="s">
        <v>404</v>
      </c>
      <c r="B15" s="398">
        <f>SUM(B9:B14)</f>
        <v>6</v>
      </c>
      <c r="C15" s="398">
        <f>SUM(C9:C14)</f>
        <v>0</v>
      </c>
      <c r="D15" s="399">
        <f>B15+C15</f>
        <v>6</v>
      </c>
      <c r="E15" s="385"/>
      <c r="F15" s="393"/>
      <c r="G15" s="393"/>
      <c r="H15" s="393"/>
      <c r="I15" s="393"/>
    </row>
    <row r="16" spans="1:10" ht="15.6" x14ac:dyDescent="0.3">
      <c r="A16" s="386" t="s">
        <v>405</v>
      </c>
      <c r="B16" s="387"/>
      <c r="C16" s="387"/>
      <c r="D16" s="385"/>
      <c r="E16" s="385"/>
      <c r="F16" s="393"/>
      <c r="G16" s="393"/>
      <c r="H16" s="393"/>
      <c r="I16" s="393"/>
    </row>
    <row r="17" spans="1:9" ht="15.6" x14ac:dyDescent="0.3">
      <c r="A17" s="362" t="s">
        <v>494</v>
      </c>
      <c r="B17" s="389">
        <v>0.59</v>
      </c>
      <c r="C17" s="389"/>
      <c r="D17" s="385"/>
      <c r="E17" s="385"/>
      <c r="F17" s="393"/>
      <c r="G17" s="393"/>
      <c r="H17" s="393"/>
      <c r="I17" s="393"/>
    </row>
    <row r="18" spans="1:9" ht="15.6" x14ac:dyDescent="0.3">
      <c r="A18" s="400"/>
      <c r="B18" s="389"/>
      <c r="C18" s="389"/>
      <c r="D18" s="385"/>
      <c r="E18" s="385"/>
      <c r="F18" s="393"/>
      <c r="G18" s="393"/>
      <c r="H18" s="393"/>
      <c r="I18" s="393"/>
    </row>
    <row r="19" spans="1:9" ht="15.6" x14ac:dyDescent="0.3">
      <c r="A19" s="397" t="s">
        <v>407</v>
      </c>
      <c r="B19" s="398">
        <f>SUM(B17:B18)</f>
        <v>0.59</v>
      </c>
      <c r="C19" s="398">
        <f>SUM(C17:C18)</f>
        <v>0</v>
      </c>
      <c r="D19" s="399">
        <f>B19+C19</f>
        <v>0.59</v>
      </c>
      <c r="E19" s="385"/>
      <c r="F19" s="393"/>
      <c r="G19" s="393"/>
      <c r="H19" s="393"/>
      <c r="I19" s="393"/>
    </row>
    <row r="20" spans="1:9" ht="15.6" x14ac:dyDescent="0.3">
      <c r="A20" s="386" t="s">
        <v>408</v>
      </c>
      <c r="B20" s="387"/>
      <c r="C20" s="387"/>
      <c r="D20" s="385"/>
      <c r="E20" s="385"/>
      <c r="F20" s="393"/>
      <c r="G20" s="393"/>
      <c r="H20" s="393"/>
      <c r="I20" s="393"/>
    </row>
    <row r="21" spans="1:9" ht="15.6" x14ac:dyDescent="0.3">
      <c r="A21" s="405"/>
      <c r="B21" s="389"/>
      <c r="C21" s="389"/>
      <c r="D21" s="385"/>
      <c r="E21" s="385"/>
      <c r="F21" s="393"/>
      <c r="G21" s="393"/>
      <c r="H21" s="393"/>
      <c r="I21" s="393"/>
    </row>
    <row r="22" spans="1:9" ht="15.6" x14ac:dyDescent="0.3">
      <c r="A22" s="379"/>
      <c r="B22" s="389"/>
      <c r="C22" s="389"/>
      <c r="D22" s="385"/>
      <c r="E22" s="385"/>
      <c r="F22" s="393"/>
      <c r="G22" s="393"/>
      <c r="H22" s="393"/>
      <c r="I22" s="393"/>
    </row>
    <row r="23" spans="1:9" ht="15.6" x14ac:dyDescent="0.3">
      <c r="A23" s="397" t="s">
        <v>409</v>
      </c>
      <c r="B23" s="398">
        <f>SUM(B21:B22)</f>
        <v>0</v>
      </c>
      <c r="C23" s="398">
        <f>SUM(C21:C22)</f>
        <v>0</v>
      </c>
      <c r="D23" s="399">
        <f>B23+C23</f>
        <v>0</v>
      </c>
      <c r="E23" s="385"/>
      <c r="F23" s="393"/>
      <c r="G23" s="393"/>
      <c r="H23" s="393"/>
      <c r="I23" s="393"/>
    </row>
    <row r="24" spans="1:9" ht="15.6" x14ac:dyDescent="0.3">
      <c r="A24" s="386" t="s">
        <v>410</v>
      </c>
      <c r="B24" s="387"/>
      <c r="C24" s="387"/>
      <c r="D24" s="385"/>
      <c r="E24" s="385"/>
      <c r="F24" s="393"/>
      <c r="G24" s="393"/>
      <c r="H24" s="393"/>
      <c r="I24" s="393"/>
    </row>
    <row r="25" spans="1:9" ht="15.6" x14ac:dyDescent="0.3">
      <c r="A25" s="379" t="s">
        <v>141</v>
      </c>
      <c r="B25" s="389">
        <v>0.5</v>
      </c>
      <c r="C25" s="389"/>
      <c r="D25" s="385"/>
      <c r="E25" s="385"/>
      <c r="F25" s="393"/>
      <c r="G25" s="393"/>
      <c r="H25" s="393"/>
      <c r="I25" s="393"/>
    </row>
    <row r="26" spans="1:9" ht="15.6" x14ac:dyDescent="0.3">
      <c r="A26" s="362" t="s">
        <v>453</v>
      </c>
      <c r="B26" s="389">
        <v>0.5</v>
      </c>
      <c r="C26" s="389"/>
      <c r="D26" s="385"/>
      <c r="E26" s="385"/>
      <c r="F26" s="393"/>
      <c r="G26" s="393"/>
      <c r="H26" s="393"/>
      <c r="I26" s="393"/>
    </row>
    <row r="27" spans="1:9" ht="15.6" x14ac:dyDescent="0.3">
      <c r="A27" s="400"/>
      <c r="B27" s="389"/>
      <c r="C27" s="389"/>
      <c r="D27" s="385"/>
      <c r="E27" s="385"/>
      <c r="F27" s="393"/>
      <c r="G27" s="393"/>
      <c r="H27" s="393"/>
      <c r="I27" s="393"/>
    </row>
    <row r="28" spans="1:9" ht="15.6" x14ac:dyDescent="0.3">
      <c r="A28" s="397" t="s">
        <v>412</v>
      </c>
      <c r="B28" s="398">
        <f>SUM(B25:B27)</f>
        <v>1</v>
      </c>
      <c r="C28" s="398">
        <f>SUM(C26:C27)</f>
        <v>0</v>
      </c>
      <c r="D28" s="399">
        <f>B28+C28</f>
        <v>1</v>
      </c>
      <c r="E28" s="385"/>
      <c r="F28" s="393"/>
      <c r="G28" s="393"/>
      <c r="H28" s="393"/>
      <c r="I28" s="393"/>
    </row>
    <row r="29" spans="1:9" ht="15.6" x14ac:dyDescent="0.3">
      <c r="A29" s="386" t="s">
        <v>413</v>
      </c>
      <c r="B29" s="387"/>
      <c r="C29" s="387"/>
      <c r="D29" s="385"/>
      <c r="E29" s="385"/>
      <c r="F29" s="393"/>
      <c r="G29" s="393"/>
      <c r="H29" s="393"/>
      <c r="I29" s="393"/>
    </row>
    <row r="30" spans="1:9" ht="15.6" x14ac:dyDescent="0.3">
      <c r="A30" s="400"/>
      <c r="B30" s="389"/>
      <c r="C30" s="389"/>
      <c r="D30" s="385"/>
      <c r="E30" s="385"/>
      <c r="F30" s="393"/>
      <c r="G30" s="393"/>
      <c r="H30" s="393"/>
      <c r="I30" s="393"/>
    </row>
    <row r="31" spans="1:9" ht="15.6" x14ac:dyDescent="0.3">
      <c r="A31" s="400"/>
      <c r="B31" s="389"/>
      <c r="C31" s="389"/>
      <c r="D31" s="385"/>
      <c r="E31" s="385"/>
      <c r="F31" s="393"/>
      <c r="G31" s="393"/>
      <c r="H31" s="393"/>
      <c r="I31" s="393"/>
    </row>
    <row r="32" spans="1:9" ht="15.6" x14ac:dyDescent="0.3">
      <c r="A32" s="397" t="s">
        <v>414</v>
      </c>
      <c r="B32" s="398">
        <f>SUM(B30:B31)</f>
        <v>0</v>
      </c>
      <c r="C32" s="398">
        <f>SUM(C30:C31)</f>
        <v>0</v>
      </c>
      <c r="D32" s="399">
        <f>B32+C32</f>
        <v>0</v>
      </c>
      <c r="E32" s="385"/>
      <c r="F32" s="393"/>
      <c r="G32" s="393"/>
      <c r="H32" s="393"/>
      <c r="I32" s="393"/>
    </row>
    <row r="33" spans="1:9" ht="15.6" x14ac:dyDescent="0.3">
      <c r="A33" s="386" t="s">
        <v>415</v>
      </c>
      <c r="B33" s="387"/>
      <c r="C33" s="387"/>
      <c r="D33" s="385"/>
      <c r="E33" s="385"/>
      <c r="F33" s="393"/>
      <c r="G33" s="393"/>
      <c r="H33" s="393"/>
      <c r="I33" s="393"/>
    </row>
    <row r="34" spans="1:9" ht="15.6" x14ac:dyDescent="0.3">
      <c r="A34" s="379"/>
      <c r="B34" s="389"/>
      <c r="C34" s="389"/>
      <c r="D34" s="385"/>
      <c r="E34" s="385"/>
      <c r="F34" s="393"/>
      <c r="G34" s="393"/>
      <c r="H34" s="393"/>
      <c r="I34" s="393"/>
    </row>
    <row r="35" spans="1:9" ht="15.6" x14ac:dyDescent="0.3">
      <c r="A35" s="379"/>
      <c r="B35" s="389"/>
      <c r="C35" s="389"/>
      <c r="D35" s="385"/>
      <c r="E35" s="385"/>
      <c r="F35" s="393"/>
      <c r="G35" s="393"/>
      <c r="H35" s="393"/>
      <c r="I35" s="393"/>
    </row>
    <row r="36" spans="1:9" ht="15.6" x14ac:dyDescent="0.3">
      <c r="A36" s="379"/>
      <c r="B36" s="389"/>
      <c r="C36" s="389"/>
      <c r="D36" s="385"/>
      <c r="E36" s="385"/>
      <c r="F36" s="393"/>
      <c r="G36" s="393"/>
      <c r="H36" s="393"/>
      <c r="I36" s="393"/>
    </row>
    <row r="37" spans="1:9" ht="15.6" x14ac:dyDescent="0.3">
      <c r="A37" s="397" t="s">
        <v>416</v>
      </c>
      <c r="B37" s="398">
        <f>SUM(B34:B36)</f>
        <v>0</v>
      </c>
      <c r="C37" s="398">
        <f>SUM(C34:C36)</f>
        <v>0</v>
      </c>
      <c r="D37" s="399">
        <f>B37+C37</f>
        <v>0</v>
      </c>
      <c r="E37" s="373"/>
      <c r="F37" s="374"/>
      <c r="G37" s="393"/>
      <c r="H37" s="393"/>
      <c r="I37" s="385"/>
    </row>
    <row r="38" spans="1:9" ht="15.6" x14ac:dyDescent="0.3">
      <c r="A38" s="392"/>
      <c r="B38" s="401"/>
      <c r="C38" s="402" t="s">
        <v>417</v>
      </c>
      <c r="D38" s="402">
        <f>D15+D19+D23+D28+D32+D37</f>
        <v>7.59</v>
      </c>
      <c r="E38" s="393"/>
      <c r="F38" s="393"/>
      <c r="G38" s="393"/>
      <c r="H38" s="393"/>
      <c r="I38" s="393"/>
    </row>
    <row r="39" spans="1:9" x14ac:dyDescent="0.25">
      <c r="A39" s="355"/>
      <c r="B39" s="355"/>
      <c r="C39" s="355"/>
      <c r="D39" s="355"/>
      <c r="E39" s="355"/>
      <c r="F39" s="355"/>
      <c r="G39" s="355"/>
      <c r="H39" s="355"/>
      <c r="I39" s="355"/>
    </row>
    <row r="40" spans="1:9" x14ac:dyDescent="0.25">
      <c r="A40" s="355"/>
      <c r="B40" s="355"/>
      <c r="C40" s="355"/>
      <c r="D40" s="355"/>
      <c r="E40" s="355"/>
      <c r="F40" s="355"/>
      <c r="G40" s="355"/>
      <c r="H40" s="355"/>
      <c r="I40" s="355"/>
    </row>
  </sheetData>
  <mergeCells count="3">
    <mergeCell ref="B6:C6"/>
    <mergeCell ref="A4:J4"/>
    <mergeCell ref="A1:J3"/>
  </mergeCells>
  <conditionalFormatting sqref="F9:I9">
    <cfRule type="cellIs" dxfId="13" priority="1" operator="greaterThanOrEqual">
      <formula>"75%"</formula>
    </cfRule>
  </conditionalFormatting>
  <conditionalFormatting sqref="G9">
    <cfRule type="cellIs" dxfId="12" priority="2" operator="greaterThanOrEqual">
      <formula>"40%"</formula>
    </cfRule>
  </conditionalFormatting>
  <conditionalFormatting sqref="H9">
    <cfRule type="cellIs" dxfId="11" priority="3" operator="greaterThanOrEqual">
      <formula>"50%"</formula>
    </cfRule>
  </conditionalFormatting>
  <conditionalFormatting sqref="I9">
    <cfRule type="cellIs" dxfId="10" priority="4" operator="greaterThanOrEqual">
      <formula>"20%"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494F61-C1F6-485F-9D04-0BDCA7E57573}">
  <dimension ref="A1:I51"/>
  <sheetViews>
    <sheetView topLeftCell="A25" workbookViewId="0">
      <selection activeCell="H42" sqref="H42"/>
    </sheetView>
  </sheetViews>
  <sheetFormatPr defaultColWidth="8.77734375" defaultRowHeight="13.2" x14ac:dyDescent="0.25"/>
  <cols>
    <col min="1" max="1" width="24.33203125" style="12" bestFit="1" customWidth="1"/>
    <col min="2" max="2" width="8.77734375" style="12"/>
    <col min="3" max="3" width="11.6640625" style="12" bestFit="1" customWidth="1"/>
    <col min="4" max="4" width="6.44140625" style="12" bestFit="1" customWidth="1"/>
    <col min="5" max="5" width="8.109375" style="12" bestFit="1" customWidth="1"/>
    <col min="6" max="6" width="8" style="12" bestFit="1" customWidth="1"/>
    <col min="7" max="7" width="8.6640625" style="12" bestFit="1" customWidth="1"/>
    <col min="8" max="8" width="17.6640625" style="12" customWidth="1"/>
    <col min="9" max="16384" width="8.77734375" style="12"/>
  </cols>
  <sheetData>
    <row r="1" spans="1:9" x14ac:dyDescent="0.25">
      <c r="A1" s="571" t="s">
        <v>484</v>
      </c>
      <c r="B1" s="572"/>
      <c r="C1" s="572"/>
      <c r="D1" s="572"/>
      <c r="E1" s="572"/>
      <c r="F1" s="572"/>
      <c r="G1" s="572"/>
      <c r="H1" s="572"/>
      <c r="I1" s="572"/>
    </row>
    <row r="2" spans="1:9" x14ac:dyDescent="0.25">
      <c r="A2" s="572"/>
      <c r="B2" s="572"/>
      <c r="C2" s="572"/>
      <c r="D2" s="572"/>
      <c r="E2" s="572"/>
      <c r="F2" s="572"/>
      <c r="G2" s="572"/>
      <c r="H2" s="572"/>
      <c r="I2" s="572"/>
    </row>
    <row r="3" spans="1:9" x14ac:dyDescent="0.25">
      <c r="A3" s="572"/>
      <c r="B3" s="572"/>
      <c r="C3" s="572"/>
      <c r="D3" s="572"/>
      <c r="E3" s="572"/>
      <c r="F3" s="572"/>
      <c r="G3" s="572"/>
      <c r="H3" s="572"/>
      <c r="I3" s="572"/>
    </row>
    <row r="4" spans="1:9" x14ac:dyDescent="0.25">
      <c r="A4" s="478"/>
      <c r="B4" s="478"/>
      <c r="C4" s="478"/>
      <c r="D4" s="478"/>
      <c r="E4" s="478"/>
      <c r="F4" s="478"/>
      <c r="G4" s="478"/>
      <c r="H4" s="478"/>
      <c r="I4" s="478"/>
    </row>
    <row r="5" spans="1:9" x14ac:dyDescent="0.25">
      <c r="A5" s="478"/>
      <c r="B5" s="573" t="s">
        <v>391</v>
      </c>
      <c r="C5" s="574"/>
      <c r="D5" s="478"/>
      <c r="E5" s="478"/>
      <c r="F5" s="478"/>
      <c r="G5" s="478"/>
      <c r="H5" s="478"/>
      <c r="I5" s="478"/>
    </row>
    <row r="6" spans="1:9" ht="57.6" x14ac:dyDescent="0.3">
      <c r="A6" s="479" t="s">
        <v>0</v>
      </c>
      <c r="B6" s="480" t="s">
        <v>392</v>
      </c>
      <c r="C6" s="480" t="s">
        <v>393</v>
      </c>
      <c r="D6" s="481"/>
      <c r="E6" s="481"/>
      <c r="F6" s="479" t="s">
        <v>394</v>
      </c>
      <c r="G6" s="480" t="s">
        <v>395</v>
      </c>
      <c r="H6" s="480" t="s">
        <v>396</v>
      </c>
      <c r="I6" s="482" t="s">
        <v>420</v>
      </c>
    </row>
    <row r="7" spans="1:9" ht="15.6" x14ac:dyDescent="0.3">
      <c r="A7" s="483" t="s">
        <v>485</v>
      </c>
      <c r="B7" s="484"/>
      <c r="C7" s="484"/>
      <c r="D7" s="485"/>
      <c r="E7" s="485" t="s">
        <v>398</v>
      </c>
      <c r="F7" s="486">
        <f>D15</f>
        <v>6</v>
      </c>
      <c r="G7" s="487">
        <f>D15+D21+D28</f>
        <v>8.09</v>
      </c>
      <c r="H7" s="488">
        <f>B15+B21+B28+B32+B37</f>
        <v>8.09</v>
      </c>
      <c r="I7" s="489">
        <f>B15+B21+B28</f>
        <v>7.09</v>
      </c>
    </row>
    <row r="8" spans="1:9" ht="15.6" x14ac:dyDescent="0.3">
      <c r="A8" s="486" t="s">
        <v>49</v>
      </c>
      <c r="B8" s="487"/>
      <c r="C8" s="487">
        <v>1</v>
      </c>
      <c r="D8" s="485"/>
      <c r="E8" s="485" t="s">
        <v>399</v>
      </c>
      <c r="F8" s="490">
        <f>F7/$D$50</f>
        <v>0.46367851622874806</v>
      </c>
      <c r="G8" s="490">
        <f>G7/$D$50</f>
        <v>0.62519319938176199</v>
      </c>
      <c r="H8" s="491">
        <f>H7/$D$50</f>
        <v>0.62519319938176199</v>
      </c>
      <c r="I8" s="492">
        <f>I7/$D$50</f>
        <v>0.54791344667697062</v>
      </c>
    </row>
    <row r="9" spans="1:9" ht="15.6" x14ac:dyDescent="0.3">
      <c r="A9" s="486" t="s">
        <v>60</v>
      </c>
      <c r="B9" s="487">
        <v>1</v>
      </c>
      <c r="C9" s="487"/>
      <c r="D9" s="485"/>
      <c r="E9" s="485" t="s">
        <v>400</v>
      </c>
      <c r="F9" s="493">
        <v>0.6</v>
      </c>
      <c r="G9" s="494">
        <v>0.5</v>
      </c>
      <c r="H9" s="495">
        <v>0.5</v>
      </c>
      <c r="I9" s="496"/>
    </row>
    <row r="10" spans="1:9" ht="15.6" x14ac:dyDescent="0.3">
      <c r="A10" s="486" t="s">
        <v>83</v>
      </c>
      <c r="B10" s="487">
        <v>1</v>
      </c>
      <c r="C10" s="487"/>
      <c r="D10" s="485"/>
      <c r="E10" s="485"/>
      <c r="F10" s="497"/>
      <c r="G10" s="498"/>
      <c r="H10" s="498"/>
      <c r="I10" s="478"/>
    </row>
    <row r="11" spans="1:9" ht="15.6" x14ac:dyDescent="0.3">
      <c r="A11" s="486" t="s">
        <v>73</v>
      </c>
      <c r="B11" s="487">
        <v>1</v>
      </c>
      <c r="C11" s="487"/>
      <c r="D11" s="499"/>
      <c r="E11" s="499"/>
      <c r="F11" s="500"/>
      <c r="G11" s="501"/>
      <c r="H11" s="501"/>
      <c r="I11" s="478"/>
    </row>
    <row r="12" spans="1:9" ht="15.6" x14ac:dyDescent="0.3">
      <c r="A12" s="486" t="s">
        <v>97</v>
      </c>
      <c r="B12" s="487">
        <v>1</v>
      </c>
      <c r="C12" s="487"/>
      <c r="D12" s="499"/>
      <c r="E12" s="499"/>
      <c r="F12" s="500"/>
      <c r="G12" s="500"/>
      <c r="H12" s="501"/>
      <c r="I12" s="478"/>
    </row>
    <row r="13" spans="1:9" ht="15.6" x14ac:dyDescent="0.3">
      <c r="A13" s="486" t="s">
        <v>401</v>
      </c>
      <c r="B13" s="487">
        <v>1</v>
      </c>
      <c r="C13" s="487"/>
      <c r="D13" s="499"/>
      <c r="E13" s="499"/>
      <c r="F13" s="500"/>
      <c r="G13" s="500"/>
      <c r="H13" s="501"/>
      <c r="I13" s="478"/>
    </row>
    <row r="14" spans="1:9" ht="15.6" x14ac:dyDescent="0.3">
      <c r="A14" s="486"/>
      <c r="B14" s="487"/>
      <c r="C14" s="487"/>
      <c r="D14" s="499"/>
      <c r="E14" s="499"/>
      <c r="F14" s="500"/>
      <c r="G14" s="500"/>
      <c r="H14" s="501"/>
      <c r="I14" s="478"/>
    </row>
    <row r="15" spans="1:9" ht="15.6" x14ac:dyDescent="0.3">
      <c r="A15" s="502" t="s">
        <v>486</v>
      </c>
      <c r="B15" s="503">
        <f>SUM(B8:B14)</f>
        <v>5</v>
      </c>
      <c r="C15" s="503">
        <f>SUM(C8:C14)</f>
        <v>1</v>
      </c>
      <c r="D15" s="504">
        <f>B15+C15</f>
        <v>6</v>
      </c>
      <c r="E15" s="499"/>
      <c r="F15" s="500"/>
      <c r="G15" s="500"/>
      <c r="H15" s="501"/>
      <c r="I15" s="478"/>
    </row>
    <row r="16" spans="1:9" ht="15.6" x14ac:dyDescent="0.3">
      <c r="A16" s="505" t="s">
        <v>397</v>
      </c>
      <c r="B16" s="484"/>
      <c r="C16" s="484"/>
      <c r="D16" s="499"/>
      <c r="E16" s="499"/>
      <c r="F16" s="500"/>
      <c r="G16" s="500"/>
      <c r="H16" s="501"/>
      <c r="I16" s="478"/>
    </row>
    <row r="17" spans="1:9" ht="15.6" x14ac:dyDescent="0.3">
      <c r="A17" s="486" t="s">
        <v>154</v>
      </c>
      <c r="B17" s="487">
        <v>1</v>
      </c>
      <c r="C17" s="487"/>
      <c r="D17" s="499"/>
      <c r="E17" s="499"/>
      <c r="F17" s="500"/>
      <c r="G17" s="501"/>
      <c r="H17" s="501"/>
      <c r="I17" s="478"/>
    </row>
    <row r="18" spans="1:9" ht="15.6" x14ac:dyDescent="0.3">
      <c r="A18" s="486"/>
      <c r="B18" s="487"/>
      <c r="C18" s="487"/>
      <c r="D18" s="499"/>
      <c r="E18" s="499"/>
      <c r="F18" s="500"/>
      <c r="G18" s="501"/>
      <c r="H18" s="501"/>
      <c r="I18" s="478"/>
    </row>
    <row r="19" spans="1:9" ht="15.6" x14ac:dyDescent="0.3">
      <c r="A19" s="486"/>
      <c r="B19" s="487"/>
      <c r="C19" s="487"/>
      <c r="D19" s="499"/>
      <c r="E19" s="499"/>
      <c r="F19" s="500"/>
      <c r="G19" s="501"/>
      <c r="H19" s="501"/>
      <c r="I19" s="478"/>
    </row>
    <row r="20" spans="1:9" ht="15.6" x14ac:dyDescent="0.3">
      <c r="A20" s="486"/>
      <c r="B20" s="487"/>
      <c r="C20" s="487"/>
      <c r="D20" s="499"/>
      <c r="E20" s="499"/>
      <c r="F20" s="500"/>
      <c r="G20" s="501"/>
      <c r="H20" s="501"/>
      <c r="I20" s="478"/>
    </row>
    <row r="21" spans="1:9" ht="15.6" x14ac:dyDescent="0.3">
      <c r="A21" s="506" t="s">
        <v>404</v>
      </c>
      <c r="B21" s="507">
        <f>SUM(B17:B18)</f>
        <v>1</v>
      </c>
      <c r="C21" s="507">
        <f>SUM(C17:C18)</f>
        <v>0</v>
      </c>
      <c r="D21" s="508">
        <f>B21+C21</f>
        <v>1</v>
      </c>
      <c r="E21" s="499"/>
      <c r="F21" s="500"/>
      <c r="G21" s="501"/>
      <c r="H21" s="501"/>
      <c r="I21" s="478"/>
    </row>
    <row r="22" spans="1:9" ht="15.6" x14ac:dyDescent="0.3">
      <c r="A22" s="483" t="s">
        <v>405</v>
      </c>
      <c r="B22" s="484"/>
      <c r="C22" s="484"/>
      <c r="D22" s="481"/>
      <c r="E22" s="481"/>
      <c r="F22" s="501"/>
      <c r="G22" s="501"/>
      <c r="H22" s="501"/>
      <c r="I22" s="478"/>
    </row>
    <row r="23" spans="1:9" ht="15.6" x14ac:dyDescent="0.3">
      <c r="A23" s="486" t="s">
        <v>135</v>
      </c>
      <c r="B23" s="487">
        <v>0.5</v>
      </c>
      <c r="C23" s="487"/>
      <c r="D23" s="481"/>
      <c r="E23" s="481"/>
      <c r="F23" s="501"/>
      <c r="G23" s="501"/>
      <c r="H23" s="501"/>
      <c r="I23" s="478"/>
    </row>
    <row r="24" spans="1:9" ht="15.6" x14ac:dyDescent="0.3">
      <c r="A24" s="486" t="s">
        <v>494</v>
      </c>
      <c r="B24" s="487">
        <v>0.59</v>
      </c>
      <c r="C24" s="487"/>
      <c r="D24" s="481"/>
      <c r="E24" s="481"/>
      <c r="F24" s="501"/>
      <c r="G24" s="501"/>
      <c r="H24" s="501"/>
      <c r="I24" s="478"/>
    </row>
    <row r="25" spans="1:9" ht="15.6" x14ac:dyDescent="0.3">
      <c r="A25" s="486"/>
      <c r="B25" s="487"/>
      <c r="C25" s="487"/>
      <c r="D25" s="481"/>
      <c r="E25" s="481"/>
      <c r="F25" s="501"/>
      <c r="G25" s="501"/>
      <c r="H25" s="501"/>
      <c r="I25" s="478"/>
    </row>
    <row r="26" spans="1:9" ht="15.6" x14ac:dyDescent="0.3">
      <c r="A26" s="486"/>
      <c r="B26" s="487"/>
      <c r="C26" s="487"/>
      <c r="D26" s="481"/>
      <c r="E26" s="481"/>
      <c r="F26" s="501"/>
      <c r="G26" s="501"/>
      <c r="H26" s="501"/>
      <c r="I26" s="478"/>
    </row>
    <row r="27" spans="1:9" ht="15.6" x14ac:dyDescent="0.3">
      <c r="A27" s="486"/>
      <c r="B27" s="487"/>
      <c r="C27" s="487"/>
      <c r="D27" s="481"/>
      <c r="E27" s="481"/>
      <c r="F27" s="501"/>
      <c r="G27" s="501"/>
      <c r="H27" s="501"/>
      <c r="I27" s="478"/>
    </row>
    <row r="28" spans="1:9" ht="15.6" x14ac:dyDescent="0.3">
      <c r="A28" s="506" t="s">
        <v>407</v>
      </c>
      <c r="B28" s="507">
        <f>SUM(B23:B27)</f>
        <v>1.0899999999999999</v>
      </c>
      <c r="C28" s="507">
        <f>SUM(C23:C27)</f>
        <v>0</v>
      </c>
      <c r="D28" s="508">
        <f>B28+C28</f>
        <v>1.0899999999999999</v>
      </c>
      <c r="E28" s="481"/>
      <c r="F28" s="501"/>
      <c r="G28" s="501"/>
      <c r="H28" s="501"/>
      <c r="I28" s="478"/>
    </row>
    <row r="29" spans="1:9" ht="15.6" x14ac:dyDescent="0.3">
      <c r="A29" s="483" t="s">
        <v>408</v>
      </c>
      <c r="B29" s="484"/>
      <c r="C29" s="484"/>
      <c r="D29" s="481"/>
      <c r="E29" s="481"/>
      <c r="F29" s="501"/>
      <c r="G29" s="501"/>
      <c r="H29" s="501"/>
      <c r="I29" s="478"/>
    </row>
    <row r="30" spans="1:9" ht="15.6" x14ac:dyDescent="0.3">
      <c r="A30" s="486"/>
      <c r="B30" s="487"/>
      <c r="C30" s="487"/>
      <c r="D30" s="481"/>
      <c r="E30" s="481"/>
      <c r="F30" s="501"/>
      <c r="G30" s="501"/>
      <c r="H30" s="501"/>
      <c r="I30" s="478"/>
    </row>
    <row r="31" spans="1:9" ht="15.6" x14ac:dyDescent="0.3">
      <c r="A31" s="486"/>
      <c r="B31" s="487"/>
      <c r="C31" s="487"/>
      <c r="D31" s="481"/>
      <c r="E31" s="481"/>
      <c r="F31" s="501"/>
      <c r="G31" s="501"/>
      <c r="H31" s="501"/>
      <c r="I31" s="478"/>
    </row>
    <row r="32" spans="1:9" ht="15.6" x14ac:dyDescent="0.3">
      <c r="A32" s="506" t="s">
        <v>409</v>
      </c>
      <c r="B32" s="507">
        <f>SUM(B30:B31)</f>
        <v>0</v>
      </c>
      <c r="C32" s="507">
        <f>SUM(C30:C31)</f>
        <v>0</v>
      </c>
      <c r="D32" s="508">
        <f>B32+C32</f>
        <v>0</v>
      </c>
      <c r="E32" s="481"/>
      <c r="F32" s="501"/>
      <c r="G32" s="501"/>
      <c r="H32" s="501"/>
      <c r="I32" s="478"/>
    </row>
    <row r="33" spans="1:9" ht="15.6" x14ac:dyDescent="0.3">
      <c r="A33" s="483" t="s">
        <v>410</v>
      </c>
      <c r="B33" s="484"/>
      <c r="C33" s="484"/>
      <c r="D33" s="481"/>
      <c r="E33" s="481"/>
      <c r="F33" s="501"/>
      <c r="G33" s="501"/>
      <c r="H33" s="501"/>
      <c r="I33" s="478"/>
    </row>
    <row r="34" spans="1:9" ht="15.6" x14ac:dyDescent="0.3">
      <c r="A34" s="486" t="s">
        <v>109</v>
      </c>
      <c r="B34" s="487">
        <v>0.5</v>
      </c>
      <c r="C34" s="487"/>
      <c r="D34" s="481"/>
      <c r="E34" s="481"/>
      <c r="F34" s="501"/>
      <c r="G34" s="501"/>
      <c r="H34" s="501"/>
      <c r="I34" s="478"/>
    </row>
    <row r="35" spans="1:9" ht="15.6" x14ac:dyDescent="0.3">
      <c r="A35" s="486" t="s">
        <v>411</v>
      </c>
      <c r="B35" s="487"/>
      <c r="C35" s="487">
        <v>0.59</v>
      </c>
      <c r="D35" s="481"/>
      <c r="E35" s="481"/>
      <c r="F35" s="501"/>
      <c r="G35" s="501"/>
      <c r="H35" s="501"/>
      <c r="I35" s="478"/>
    </row>
    <row r="36" spans="1:9" ht="15.6" x14ac:dyDescent="0.3">
      <c r="A36" s="486" t="s">
        <v>141</v>
      </c>
      <c r="B36" s="487">
        <v>0.5</v>
      </c>
      <c r="C36" s="487"/>
      <c r="D36" s="481"/>
      <c r="E36" s="481"/>
      <c r="F36" s="501"/>
      <c r="G36" s="501"/>
      <c r="H36" s="501"/>
      <c r="I36" s="478"/>
    </row>
    <row r="37" spans="1:9" ht="15.6" x14ac:dyDescent="0.3">
      <c r="A37" s="506" t="s">
        <v>412</v>
      </c>
      <c r="B37" s="507">
        <f>SUM(B34:B36)</f>
        <v>1</v>
      </c>
      <c r="C37" s="507">
        <f>SUM(C35:C36)</f>
        <v>0.59</v>
      </c>
      <c r="D37" s="508">
        <f>B37+C37</f>
        <v>1.5899999999999999</v>
      </c>
      <c r="E37" s="481"/>
      <c r="F37" s="501"/>
      <c r="G37" s="501"/>
      <c r="H37" s="501"/>
      <c r="I37" s="478"/>
    </row>
    <row r="38" spans="1:9" ht="15.6" x14ac:dyDescent="0.3">
      <c r="A38" s="483" t="s">
        <v>413</v>
      </c>
      <c r="B38" s="484"/>
      <c r="C38" s="484"/>
      <c r="D38" s="481"/>
      <c r="E38" s="481"/>
      <c r="F38" s="501"/>
      <c r="G38" s="501"/>
      <c r="H38" s="501"/>
      <c r="I38" s="478"/>
    </row>
    <row r="39" spans="1:9" ht="15.6" x14ac:dyDescent="0.3">
      <c r="A39" s="509"/>
      <c r="B39" s="487"/>
      <c r="C39" s="487"/>
      <c r="D39" s="481"/>
      <c r="E39" s="481"/>
      <c r="F39" s="501"/>
      <c r="G39" s="501"/>
      <c r="H39" s="501"/>
      <c r="I39" s="478"/>
    </row>
    <row r="40" spans="1:9" ht="15.6" x14ac:dyDescent="0.3">
      <c r="A40" s="509"/>
      <c r="B40" s="487"/>
      <c r="C40" s="487"/>
      <c r="D40" s="481"/>
      <c r="E40" s="481"/>
      <c r="F40" s="501"/>
      <c r="G40" s="501"/>
      <c r="H40" s="501"/>
      <c r="I40" s="478"/>
    </row>
    <row r="41" spans="1:9" ht="15.6" x14ac:dyDescent="0.3">
      <c r="A41" s="506" t="s">
        <v>414</v>
      </c>
      <c r="B41" s="507">
        <f>SUM(B39:B40)</f>
        <v>0</v>
      </c>
      <c r="C41" s="507">
        <f>SUM(C39:C40)</f>
        <v>0</v>
      </c>
      <c r="D41" s="508">
        <f>B41+C41</f>
        <v>0</v>
      </c>
      <c r="E41" s="481"/>
      <c r="F41" s="501"/>
      <c r="G41" s="501"/>
      <c r="H41" s="501"/>
      <c r="I41" s="478"/>
    </row>
    <row r="42" spans="1:9" ht="15.6" x14ac:dyDescent="0.3">
      <c r="A42" s="483" t="s">
        <v>415</v>
      </c>
      <c r="B42" s="484"/>
      <c r="C42" s="484"/>
      <c r="D42" s="481"/>
      <c r="E42" s="481"/>
      <c r="F42" s="501"/>
      <c r="G42" s="501"/>
      <c r="H42" s="501"/>
      <c r="I42" s="478"/>
    </row>
    <row r="43" spans="1:9" ht="15.6" x14ac:dyDescent="0.3">
      <c r="A43" s="486" t="s">
        <v>116</v>
      </c>
      <c r="B43" s="487">
        <v>0.59</v>
      </c>
      <c r="C43" s="487"/>
      <c r="D43" s="481"/>
      <c r="E43" s="481"/>
      <c r="F43" s="501"/>
      <c r="G43" s="501"/>
      <c r="H43" s="501"/>
      <c r="I43" s="478"/>
    </row>
    <row r="44" spans="1:9" ht="15.6" x14ac:dyDescent="0.3">
      <c r="A44" s="486" t="s">
        <v>129</v>
      </c>
      <c r="B44" s="510">
        <v>0.5</v>
      </c>
      <c r="C44" s="487"/>
      <c r="D44" s="481"/>
      <c r="E44" s="481"/>
      <c r="F44" s="501"/>
      <c r="G44" s="501"/>
      <c r="H44" s="501"/>
      <c r="I44" s="478"/>
    </row>
    <row r="45" spans="1:9" ht="15.6" x14ac:dyDescent="0.3">
      <c r="A45" s="486" t="s">
        <v>105</v>
      </c>
      <c r="B45" s="487">
        <v>0.59</v>
      </c>
      <c r="C45" s="487"/>
      <c r="D45" s="481"/>
      <c r="E45" s="481"/>
      <c r="F45" s="501"/>
      <c r="G45" s="501"/>
      <c r="H45" s="501"/>
      <c r="I45" s="478"/>
    </row>
    <row r="46" spans="1:9" ht="15.6" x14ac:dyDescent="0.3">
      <c r="A46" s="486" t="s">
        <v>495</v>
      </c>
      <c r="B46" s="487">
        <v>0.59</v>
      </c>
      <c r="C46" s="487"/>
      <c r="D46" s="481"/>
      <c r="E46" s="481"/>
      <c r="F46" s="501"/>
      <c r="G46" s="501"/>
      <c r="H46" s="501"/>
      <c r="I46" s="478"/>
    </row>
    <row r="47" spans="1:9" ht="15.6" x14ac:dyDescent="0.3">
      <c r="A47" s="486" t="s">
        <v>212</v>
      </c>
      <c r="B47" s="487">
        <v>0.4</v>
      </c>
      <c r="C47" s="487"/>
      <c r="D47" s="481"/>
      <c r="E47" s="481"/>
      <c r="F47" s="501"/>
      <c r="G47" s="501"/>
      <c r="H47" s="501"/>
      <c r="I47" s="478"/>
    </row>
    <row r="48" spans="1:9" ht="15.6" x14ac:dyDescent="0.3">
      <c r="A48" s="486" t="s">
        <v>213</v>
      </c>
      <c r="B48" s="487">
        <v>0.59</v>
      </c>
      <c r="C48" s="487"/>
      <c r="D48" s="481"/>
      <c r="E48" s="481"/>
      <c r="F48" s="501"/>
      <c r="G48" s="501"/>
      <c r="H48" s="501"/>
      <c r="I48" s="478"/>
    </row>
    <row r="49" spans="1:9" ht="15.6" x14ac:dyDescent="0.3">
      <c r="A49" s="506" t="s">
        <v>416</v>
      </c>
      <c r="B49" s="507">
        <f>SUM(B43:B48)</f>
        <v>3.2599999999999993</v>
      </c>
      <c r="C49" s="507">
        <f>SUM(C43:C48)</f>
        <v>0</v>
      </c>
      <c r="D49" s="508">
        <f>B49+C49</f>
        <v>3.2599999999999993</v>
      </c>
      <c r="E49" s="499"/>
      <c r="F49" s="500"/>
      <c r="G49" s="501"/>
      <c r="H49" s="501"/>
      <c r="I49" s="478"/>
    </row>
    <row r="50" spans="1:9" ht="15.6" x14ac:dyDescent="0.3">
      <c r="A50" s="498"/>
      <c r="B50" s="511"/>
      <c r="C50" s="512" t="s">
        <v>417</v>
      </c>
      <c r="D50" s="512">
        <f>D15+D21+D28+D32+D37+D41+D49</f>
        <v>12.94</v>
      </c>
      <c r="E50" s="501"/>
      <c r="F50" s="501"/>
      <c r="G50" s="501"/>
      <c r="H50" s="501"/>
      <c r="I50" s="478"/>
    </row>
    <row r="51" spans="1:9" x14ac:dyDescent="0.25">
      <c r="A51" s="478"/>
      <c r="B51" s="478"/>
      <c r="C51" s="478"/>
      <c r="D51" s="478"/>
      <c r="E51" s="478"/>
      <c r="F51" s="478"/>
      <c r="G51" s="478"/>
      <c r="H51" s="478"/>
      <c r="I51" s="478"/>
    </row>
  </sheetData>
  <mergeCells count="2">
    <mergeCell ref="A1:I3"/>
    <mergeCell ref="B5:C5"/>
  </mergeCells>
  <conditionalFormatting sqref="H8">
    <cfRule type="cellIs" dxfId="9" priority="1" operator="greaterThanOrEqual">
      <formula>"50%"</formula>
    </cfRule>
  </conditionalFormatting>
  <conditionalFormatting sqref="F8">
    <cfRule type="cellIs" dxfId="8" priority="2" operator="greaterThanOrEqual">
      <formula>"60%"</formula>
    </cfRule>
  </conditionalFormatting>
  <conditionalFormatting sqref="F8">
    <cfRule type="cellIs" dxfId="7" priority="3" operator="lessThan">
      <formula>"60%"</formula>
    </cfRule>
  </conditionalFormatting>
  <conditionalFormatting sqref="G8">
    <cfRule type="cellIs" dxfId="6" priority="4" operator="greaterThanOrEqual">
      <formula>"15%"</formula>
    </cfRule>
  </conditionalFormatting>
  <conditionalFormatting sqref="G8">
    <cfRule type="cellIs" dxfId="5" priority="5" operator="lessThan">
      <formula>"15%"</formula>
    </cfRule>
  </conditionalFormatting>
  <conditionalFormatting sqref="H8">
    <cfRule type="cellIs" dxfId="4" priority="6" operator="lessThan">
      <formula>"50%"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DFD1E-BC8E-4455-95A9-5FE15C9F8030}">
  <dimension ref="A1:J47"/>
  <sheetViews>
    <sheetView topLeftCell="A7" workbookViewId="0">
      <selection activeCell="H17" sqref="H17"/>
    </sheetView>
  </sheetViews>
  <sheetFormatPr defaultColWidth="8.77734375" defaultRowHeight="13.2" x14ac:dyDescent="0.25"/>
  <cols>
    <col min="1" max="1" width="24.33203125" style="12" bestFit="1" customWidth="1"/>
    <col min="2" max="2" width="8.77734375" style="12" bestFit="1"/>
    <col min="3" max="3" width="11.6640625" style="12" bestFit="1" customWidth="1"/>
    <col min="4" max="4" width="8.77734375" style="12"/>
    <col min="5" max="5" width="8.109375" style="12" bestFit="1" customWidth="1"/>
    <col min="6" max="6" width="8" style="12" bestFit="1" customWidth="1"/>
    <col min="7" max="7" width="15.33203125" style="12" bestFit="1" customWidth="1"/>
    <col min="8" max="16384" width="8.77734375" style="12"/>
  </cols>
  <sheetData>
    <row r="1" spans="1:10" ht="13.2" customHeight="1" x14ac:dyDescent="0.25">
      <c r="A1" s="571" t="s">
        <v>487</v>
      </c>
      <c r="B1" s="571"/>
      <c r="C1" s="571"/>
      <c r="D1" s="571"/>
      <c r="E1" s="571"/>
      <c r="F1" s="571"/>
      <c r="G1" s="571"/>
      <c r="H1" s="571"/>
      <c r="I1" s="571"/>
      <c r="J1" s="571"/>
    </row>
    <row r="2" spans="1:10" x14ac:dyDescent="0.25">
      <c r="A2" s="571"/>
      <c r="B2" s="571"/>
      <c r="C2" s="571"/>
      <c r="D2" s="571"/>
      <c r="E2" s="571"/>
      <c r="F2" s="571"/>
      <c r="G2" s="571"/>
      <c r="H2" s="571"/>
      <c r="I2" s="571"/>
      <c r="J2" s="571"/>
    </row>
    <row r="3" spans="1:10" x14ac:dyDescent="0.25">
      <c r="A3" s="571"/>
      <c r="B3" s="571"/>
      <c r="C3" s="571"/>
      <c r="D3" s="571"/>
      <c r="E3" s="571"/>
      <c r="F3" s="571"/>
      <c r="G3" s="571"/>
      <c r="H3" s="571"/>
      <c r="I3" s="571"/>
      <c r="J3" s="571"/>
    </row>
    <row r="4" spans="1:10" x14ac:dyDescent="0.25">
      <c r="A4" s="575" t="s">
        <v>418</v>
      </c>
      <c r="B4" s="576"/>
      <c r="C4" s="576"/>
      <c r="D4" s="576"/>
      <c r="E4" s="576"/>
      <c r="F4" s="576"/>
      <c r="G4" s="576"/>
      <c r="H4" s="576"/>
      <c r="I4" s="576"/>
      <c r="J4" s="576"/>
    </row>
    <row r="5" spans="1:10" x14ac:dyDescent="0.25">
      <c r="A5" s="478"/>
      <c r="B5" s="478"/>
      <c r="C5" s="478"/>
      <c r="D5" s="478"/>
      <c r="E5" s="478"/>
      <c r="F5" s="478"/>
      <c r="G5" s="478"/>
      <c r="H5" s="478"/>
      <c r="I5" s="478"/>
    </row>
    <row r="6" spans="1:10" x14ac:dyDescent="0.25">
      <c r="A6" s="478"/>
      <c r="B6" s="573" t="s">
        <v>391</v>
      </c>
      <c r="C6" s="574"/>
      <c r="D6" s="478"/>
      <c r="E6" s="478"/>
      <c r="F6" s="478"/>
      <c r="G6" s="478"/>
      <c r="H6" s="478"/>
      <c r="I6" s="478"/>
    </row>
    <row r="7" spans="1:10" ht="86.4" x14ac:dyDescent="0.3">
      <c r="A7" s="513" t="s">
        <v>0</v>
      </c>
      <c r="B7" s="480" t="s">
        <v>419</v>
      </c>
      <c r="C7" s="514" t="s">
        <v>393</v>
      </c>
      <c r="D7" s="481"/>
      <c r="E7" s="481"/>
      <c r="F7" s="482" t="s">
        <v>394</v>
      </c>
      <c r="G7" s="482" t="s">
        <v>395</v>
      </c>
      <c r="H7" s="482" t="s">
        <v>396</v>
      </c>
      <c r="I7" s="482" t="s">
        <v>420</v>
      </c>
      <c r="J7" s="515"/>
    </row>
    <row r="8" spans="1:10" ht="15.6" x14ac:dyDescent="0.3">
      <c r="A8" s="483" t="s">
        <v>485</v>
      </c>
      <c r="B8" s="484"/>
      <c r="C8" s="484"/>
      <c r="D8" s="485"/>
      <c r="E8" s="485" t="s">
        <v>398</v>
      </c>
      <c r="F8" s="516">
        <f>D15</f>
        <v>5</v>
      </c>
      <c r="G8" s="516">
        <f>D15+D22+D26</f>
        <v>6.59</v>
      </c>
      <c r="H8" s="516">
        <f>B15+B22+B26+B30+B35</f>
        <v>7.59</v>
      </c>
      <c r="I8" s="516">
        <f>B15+B22+B26</f>
        <v>6.59</v>
      </c>
      <c r="J8" s="517"/>
    </row>
    <row r="9" spans="1:10" ht="15.6" x14ac:dyDescent="0.3">
      <c r="A9" s="486" t="s">
        <v>60</v>
      </c>
      <c r="B9" s="487">
        <v>1</v>
      </c>
      <c r="C9" s="487"/>
      <c r="D9" s="485"/>
      <c r="E9" s="485" t="s">
        <v>399</v>
      </c>
      <c r="F9" s="518">
        <f>F8/$D$45</f>
        <v>0.65876152832674573</v>
      </c>
      <c r="G9" s="518">
        <f>G8/$D$45</f>
        <v>0.86824769433465088</v>
      </c>
      <c r="H9" s="518">
        <f>H8/$D$45</f>
        <v>1</v>
      </c>
      <c r="I9" s="518">
        <f>I8/$D$45</f>
        <v>0.86824769433465088</v>
      </c>
      <c r="J9" s="519"/>
    </row>
    <row r="10" spans="1:10" ht="15.6" x14ac:dyDescent="0.3">
      <c r="A10" s="486" t="s">
        <v>83</v>
      </c>
      <c r="B10" s="487">
        <v>1</v>
      </c>
      <c r="C10" s="487"/>
      <c r="D10" s="485"/>
      <c r="E10" s="485" t="s">
        <v>400</v>
      </c>
      <c r="F10" s="520">
        <v>0.75</v>
      </c>
      <c r="G10" s="520">
        <v>0.6</v>
      </c>
      <c r="H10" s="520">
        <v>0.5</v>
      </c>
      <c r="I10" s="520"/>
      <c r="J10" s="519"/>
    </row>
    <row r="11" spans="1:10" ht="15.6" x14ac:dyDescent="0.3">
      <c r="A11" s="486" t="s">
        <v>73</v>
      </c>
      <c r="B11" s="487">
        <v>1</v>
      </c>
      <c r="C11" s="487"/>
      <c r="D11" s="485"/>
      <c r="E11" s="485"/>
      <c r="F11" s="497"/>
      <c r="G11" s="498"/>
      <c r="H11" s="498"/>
      <c r="I11" s="498"/>
    </row>
    <row r="12" spans="1:10" ht="15.6" x14ac:dyDescent="0.3">
      <c r="A12" s="486" t="s">
        <v>97</v>
      </c>
      <c r="B12" s="487">
        <v>1</v>
      </c>
      <c r="C12" s="487"/>
      <c r="D12" s="499"/>
      <c r="E12" s="499"/>
      <c r="F12" s="500"/>
      <c r="G12" s="501"/>
      <c r="H12" s="501"/>
      <c r="I12" s="481"/>
    </row>
    <row r="13" spans="1:10" ht="15.6" x14ac:dyDescent="0.3">
      <c r="A13" s="486" t="s">
        <v>401</v>
      </c>
      <c r="B13" s="487">
        <v>1</v>
      </c>
      <c r="C13" s="487"/>
      <c r="D13" s="499"/>
      <c r="E13" s="499"/>
      <c r="F13" s="500"/>
      <c r="G13" s="501"/>
      <c r="H13" s="501"/>
      <c r="I13" s="481"/>
    </row>
    <row r="14" spans="1:10" ht="15.6" x14ac:dyDescent="0.3">
      <c r="A14" s="486"/>
      <c r="B14" s="487"/>
      <c r="C14" s="487"/>
      <c r="D14" s="499"/>
      <c r="E14" s="499"/>
      <c r="F14" s="500"/>
      <c r="G14" s="521"/>
      <c r="H14" s="501"/>
      <c r="I14" s="481"/>
    </row>
    <row r="15" spans="1:10" ht="15.6" x14ac:dyDescent="0.3">
      <c r="A15" s="502" t="s">
        <v>486</v>
      </c>
      <c r="B15" s="503">
        <f>SUM(B9:B14)</f>
        <v>5</v>
      </c>
      <c r="C15" s="503">
        <f>SUM(C9:C14)</f>
        <v>0</v>
      </c>
      <c r="D15" s="504">
        <f>B15+C15</f>
        <v>5</v>
      </c>
      <c r="E15" s="499"/>
      <c r="F15" s="500"/>
      <c r="G15" s="521"/>
      <c r="H15" s="501"/>
      <c r="I15" s="481"/>
    </row>
    <row r="16" spans="1:10" ht="15.6" x14ac:dyDescent="0.3">
      <c r="A16" s="522" t="s">
        <v>397</v>
      </c>
      <c r="B16" s="523"/>
      <c r="C16" s="523"/>
      <c r="D16" s="499"/>
      <c r="E16" s="499"/>
      <c r="F16" s="500"/>
      <c r="G16" s="521"/>
      <c r="H16" s="501"/>
      <c r="I16" s="481"/>
    </row>
    <row r="17" spans="1:9" ht="15.6" x14ac:dyDescent="0.3">
      <c r="A17" s="486" t="s">
        <v>154</v>
      </c>
      <c r="B17" s="487">
        <v>1</v>
      </c>
      <c r="C17" s="487"/>
      <c r="D17" s="499"/>
      <c r="E17" s="499"/>
      <c r="F17" s="500"/>
      <c r="G17" s="501"/>
      <c r="H17" s="501"/>
      <c r="I17" s="481"/>
    </row>
    <row r="18" spans="1:9" ht="15.6" x14ac:dyDescent="0.3">
      <c r="A18" s="486"/>
      <c r="B18" s="487"/>
      <c r="C18" s="487"/>
      <c r="D18" s="499"/>
      <c r="E18" s="499"/>
      <c r="F18" s="500"/>
      <c r="G18" s="501"/>
      <c r="H18" s="501"/>
      <c r="I18" s="481"/>
    </row>
    <row r="19" spans="1:9" ht="15.6" x14ac:dyDescent="0.3">
      <c r="A19" s="486"/>
      <c r="B19" s="487"/>
      <c r="C19" s="487"/>
      <c r="D19" s="499"/>
      <c r="E19" s="499"/>
      <c r="F19" s="500"/>
      <c r="G19" s="501"/>
      <c r="H19" s="501"/>
      <c r="I19" s="481"/>
    </row>
    <row r="20" spans="1:9" ht="15.6" x14ac:dyDescent="0.3">
      <c r="A20" s="524"/>
      <c r="B20" s="525"/>
      <c r="C20" s="526"/>
      <c r="D20" s="499"/>
      <c r="E20" s="499"/>
      <c r="H20" s="501"/>
      <c r="I20" s="481"/>
    </row>
    <row r="21" spans="1:9" ht="15.6" x14ac:dyDescent="0.3">
      <c r="B21" s="527"/>
      <c r="C21" s="487"/>
      <c r="D21" s="499"/>
      <c r="E21" s="499"/>
      <c r="H21" s="501"/>
      <c r="I21" s="481"/>
    </row>
    <row r="22" spans="1:9" ht="15.6" x14ac:dyDescent="0.3">
      <c r="A22" s="506" t="s">
        <v>404</v>
      </c>
      <c r="B22" s="507">
        <f>SUM(B17:B21)</f>
        <v>1</v>
      </c>
      <c r="C22" s="507">
        <f>SUM(C9:C21)</f>
        <v>0</v>
      </c>
      <c r="D22" s="508">
        <f>B22+C22</f>
        <v>1</v>
      </c>
      <c r="E22" s="481"/>
      <c r="F22" s="501"/>
      <c r="G22" s="501"/>
      <c r="H22" s="501"/>
      <c r="I22" s="501"/>
    </row>
    <row r="23" spans="1:9" ht="15.6" x14ac:dyDescent="0.3">
      <c r="A23" s="483" t="s">
        <v>405</v>
      </c>
      <c r="B23" s="484"/>
      <c r="C23" s="484"/>
      <c r="D23" s="481"/>
      <c r="E23" s="481"/>
      <c r="F23" s="501"/>
      <c r="G23" s="501"/>
      <c r="H23" s="501"/>
      <c r="I23" s="501"/>
    </row>
    <row r="24" spans="1:9" ht="15.6" x14ac:dyDescent="0.3">
      <c r="A24" s="486" t="s">
        <v>406</v>
      </c>
      <c r="B24" s="487">
        <v>0.59</v>
      </c>
      <c r="C24" s="487"/>
      <c r="D24" s="481"/>
      <c r="E24" s="481"/>
      <c r="F24" s="501"/>
      <c r="G24" s="501"/>
      <c r="H24" s="501"/>
      <c r="I24" s="501"/>
    </row>
    <row r="25" spans="1:9" ht="15.6" x14ac:dyDescent="0.3">
      <c r="A25" s="509"/>
      <c r="B25" s="487"/>
      <c r="C25" s="487"/>
      <c r="D25" s="481"/>
      <c r="E25" s="481"/>
      <c r="F25" s="501"/>
      <c r="G25" s="501"/>
      <c r="H25" s="501"/>
      <c r="I25" s="501"/>
    </row>
    <row r="26" spans="1:9" ht="15.6" x14ac:dyDescent="0.3">
      <c r="A26" s="506" t="s">
        <v>407</v>
      </c>
      <c r="B26" s="507">
        <f>SUM(B24:B25)</f>
        <v>0.59</v>
      </c>
      <c r="C26" s="507">
        <f>SUM(C24:C25)</f>
        <v>0</v>
      </c>
      <c r="D26" s="508">
        <f>B26+C26</f>
        <v>0.59</v>
      </c>
      <c r="E26" s="481"/>
      <c r="F26" s="501"/>
      <c r="G26" s="501"/>
      <c r="H26" s="501"/>
      <c r="I26" s="501"/>
    </row>
    <row r="27" spans="1:9" ht="15.6" x14ac:dyDescent="0.3">
      <c r="A27" s="483" t="s">
        <v>408</v>
      </c>
      <c r="B27" s="484"/>
      <c r="C27" s="484"/>
      <c r="D27" s="481"/>
      <c r="E27" s="481"/>
      <c r="F27" s="501"/>
      <c r="G27" s="501"/>
      <c r="H27" s="501"/>
      <c r="I27" s="501"/>
    </row>
    <row r="28" spans="1:9" ht="15.6" x14ac:dyDescent="0.3">
      <c r="A28" s="486"/>
      <c r="B28" s="487"/>
      <c r="C28" s="487"/>
      <c r="D28" s="481"/>
      <c r="E28" s="481"/>
      <c r="F28" s="501"/>
      <c r="G28" s="501"/>
      <c r="H28" s="501"/>
      <c r="I28" s="501"/>
    </row>
    <row r="29" spans="1:9" ht="15.6" x14ac:dyDescent="0.3">
      <c r="A29" s="486"/>
      <c r="B29" s="487"/>
      <c r="C29" s="487"/>
      <c r="D29" s="481"/>
      <c r="E29" s="481"/>
      <c r="F29" s="501"/>
      <c r="G29" s="501"/>
      <c r="H29" s="501"/>
      <c r="I29" s="501"/>
    </row>
    <row r="30" spans="1:9" ht="15.6" x14ac:dyDescent="0.3">
      <c r="A30" s="506" t="s">
        <v>409</v>
      </c>
      <c r="B30" s="507">
        <f>SUM(B28:B29)</f>
        <v>0</v>
      </c>
      <c r="C30" s="507">
        <f>SUM(C28:C29)</f>
        <v>0</v>
      </c>
      <c r="D30" s="508">
        <f>B30+C30</f>
        <v>0</v>
      </c>
      <c r="E30" s="481"/>
      <c r="F30" s="501"/>
      <c r="G30" s="501"/>
      <c r="H30" s="501"/>
      <c r="I30" s="501"/>
    </row>
    <row r="31" spans="1:9" ht="15.6" x14ac:dyDescent="0.3">
      <c r="A31" s="483" t="s">
        <v>410</v>
      </c>
      <c r="B31" s="484"/>
      <c r="C31" s="484"/>
      <c r="D31" s="481"/>
      <c r="E31" s="481"/>
      <c r="F31" s="501"/>
      <c r="G31" s="501"/>
      <c r="H31" s="501"/>
      <c r="I31" s="501"/>
    </row>
    <row r="32" spans="1:9" ht="15.6" x14ac:dyDescent="0.3">
      <c r="A32" s="486" t="s">
        <v>141</v>
      </c>
      <c r="B32" s="487">
        <v>0.5</v>
      </c>
      <c r="C32" s="487"/>
      <c r="D32" s="481"/>
      <c r="E32" s="481"/>
      <c r="F32" s="501"/>
      <c r="G32" s="501"/>
      <c r="H32" s="501"/>
      <c r="I32" s="501"/>
    </row>
    <row r="33" spans="1:9" ht="15.6" x14ac:dyDescent="0.3">
      <c r="A33" s="486" t="s">
        <v>109</v>
      </c>
      <c r="B33" s="487">
        <v>0.5</v>
      </c>
      <c r="C33" s="487"/>
      <c r="D33" s="481"/>
      <c r="E33" s="481"/>
      <c r="F33" s="501"/>
      <c r="G33" s="501"/>
      <c r="H33" s="501"/>
      <c r="I33" s="501"/>
    </row>
    <row r="34" spans="1:9" ht="15.6" x14ac:dyDescent="0.3">
      <c r="A34" s="509"/>
      <c r="B34" s="487"/>
      <c r="C34" s="487"/>
      <c r="D34" s="481"/>
      <c r="E34" s="481"/>
      <c r="F34" s="501"/>
      <c r="G34" s="501"/>
      <c r="H34" s="501"/>
      <c r="I34" s="501"/>
    </row>
    <row r="35" spans="1:9" ht="15.6" x14ac:dyDescent="0.3">
      <c r="A35" s="506" t="s">
        <v>412</v>
      </c>
      <c r="B35" s="507">
        <f>SUM(B32:B34)</f>
        <v>1</v>
      </c>
      <c r="C35" s="507">
        <f>SUM(C33:C34)</f>
        <v>0</v>
      </c>
      <c r="D35" s="508">
        <f>B35+C35</f>
        <v>1</v>
      </c>
      <c r="E35" s="481"/>
      <c r="F35" s="501"/>
      <c r="G35" s="501"/>
      <c r="H35" s="501"/>
      <c r="I35" s="501"/>
    </row>
    <row r="36" spans="1:9" ht="15.6" x14ac:dyDescent="0.3">
      <c r="A36" s="483" t="s">
        <v>413</v>
      </c>
      <c r="B36" s="484"/>
      <c r="C36" s="484"/>
      <c r="D36" s="481"/>
      <c r="E36" s="481"/>
      <c r="F36" s="501"/>
      <c r="G36" s="501"/>
      <c r="H36" s="501"/>
      <c r="I36" s="501"/>
    </row>
    <row r="37" spans="1:9" ht="15.6" x14ac:dyDescent="0.3">
      <c r="A37" s="509"/>
      <c r="B37" s="487"/>
      <c r="C37" s="487"/>
      <c r="D37" s="481"/>
      <c r="E37" s="481"/>
      <c r="F37" s="501"/>
      <c r="G37" s="501"/>
      <c r="H37" s="501"/>
      <c r="I37" s="501"/>
    </row>
    <row r="38" spans="1:9" ht="15.6" x14ac:dyDescent="0.3">
      <c r="A38" s="509"/>
      <c r="B38" s="487"/>
      <c r="C38" s="487"/>
      <c r="D38" s="481"/>
      <c r="E38" s="481"/>
      <c r="F38" s="501"/>
      <c r="G38" s="501"/>
      <c r="H38" s="501"/>
      <c r="I38" s="501"/>
    </row>
    <row r="39" spans="1:9" ht="15.6" x14ac:dyDescent="0.3">
      <c r="A39" s="506" t="s">
        <v>414</v>
      </c>
      <c r="B39" s="507">
        <f>SUM(B37:B38)</f>
        <v>0</v>
      </c>
      <c r="C39" s="507">
        <f>SUM(C37:C38)</f>
        <v>0</v>
      </c>
      <c r="D39" s="508">
        <f>B39+C39</f>
        <v>0</v>
      </c>
      <c r="E39" s="481"/>
      <c r="F39" s="501"/>
      <c r="G39" s="501"/>
      <c r="H39" s="501"/>
      <c r="I39" s="501"/>
    </row>
    <row r="40" spans="1:9" ht="15.6" x14ac:dyDescent="0.3">
      <c r="A40" s="483" t="s">
        <v>415</v>
      </c>
      <c r="B40" s="484"/>
      <c r="C40" s="484"/>
      <c r="D40" s="481"/>
      <c r="E40" s="481"/>
      <c r="F40" s="501"/>
      <c r="G40" s="501"/>
      <c r="H40" s="501"/>
      <c r="I40" s="501"/>
    </row>
    <row r="41" spans="1:9" ht="15.6" x14ac:dyDescent="0.3">
      <c r="A41" s="486"/>
      <c r="B41" s="487"/>
      <c r="C41" s="487"/>
      <c r="D41" s="481"/>
      <c r="E41" s="481"/>
      <c r="F41" s="501"/>
      <c r="G41" s="501"/>
      <c r="H41" s="501"/>
      <c r="I41" s="501"/>
    </row>
    <row r="42" spans="1:9" ht="15.6" x14ac:dyDescent="0.3">
      <c r="A42" s="486"/>
      <c r="B42" s="487"/>
      <c r="C42" s="487"/>
      <c r="D42" s="481"/>
      <c r="E42" s="481"/>
      <c r="F42" s="501"/>
      <c r="G42" s="501"/>
      <c r="H42" s="501"/>
      <c r="I42" s="501"/>
    </row>
    <row r="43" spans="1:9" ht="15.6" x14ac:dyDescent="0.3">
      <c r="A43" s="486"/>
      <c r="B43" s="487"/>
      <c r="C43" s="487"/>
      <c r="D43" s="481"/>
      <c r="E43" s="481"/>
      <c r="F43" s="501"/>
      <c r="G43" s="501"/>
      <c r="H43" s="501"/>
      <c r="I43" s="501"/>
    </row>
    <row r="44" spans="1:9" ht="15.6" x14ac:dyDescent="0.3">
      <c r="A44" s="506" t="s">
        <v>416</v>
      </c>
      <c r="B44" s="507">
        <f>SUM(B41:B43)</f>
        <v>0</v>
      </c>
      <c r="C44" s="507">
        <f>SUM(C41:C43)</f>
        <v>0</v>
      </c>
      <c r="D44" s="508">
        <f>B44+C44</f>
        <v>0</v>
      </c>
      <c r="E44" s="499"/>
      <c r="F44" s="500"/>
      <c r="G44" s="501"/>
      <c r="H44" s="501"/>
      <c r="I44" s="481"/>
    </row>
    <row r="45" spans="1:9" ht="15.6" x14ac:dyDescent="0.3">
      <c r="A45" s="498"/>
      <c r="B45" s="511"/>
      <c r="C45" s="512" t="s">
        <v>417</v>
      </c>
      <c r="D45" s="512">
        <f>D15+D22+D26+D30+D35+D39+D44</f>
        <v>7.59</v>
      </c>
      <c r="E45" s="501"/>
      <c r="F45" s="501"/>
      <c r="G45" s="501"/>
      <c r="H45" s="501"/>
      <c r="I45" s="501"/>
    </row>
    <row r="46" spans="1:9" x14ac:dyDescent="0.25">
      <c r="A46" s="478"/>
      <c r="B46" s="478"/>
      <c r="C46" s="478"/>
      <c r="D46" s="478"/>
      <c r="E46" s="478"/>
      <c r="F46" s="478"/>
      <c r="G46" s="478"/>
      <c r="H46" s="478"/>
      <c r="I46" s="478"/>
    </row>
    <row r="47" spans="1:9" x14ac:dyDescent="0.25">
      <c r="A47" s="478"/>
      <c r="B47" s="478"/>
      <c r="C47" s="478"/>
      <c r="D47" s="478"/>
      <c r="E47" s="478"/>
      <c r="F47" s="478"/>
      <c r="G47" s="478"/>
      <c r="H47" s="478"/>
      <c r="I47" s="478"/>
    </row>
  </sheetData>
  <mergeCells count="3">
    <mergeCell ref="A1:J3"/>
    <mergeCell ref="A4:J4"/>
    <mergeCell ref="B6:C6"/>
  </mergeCells>
  <conditionalFormatting sqref="F9:I9">
    <cfRule type="cellIs" dxfId="3" priority="1" operator="greaterThanOrEqual">
      <formula>"75%"</formula>
    </cfRule>
  </conditionalFormatting>
  <conditionalFormatting sqref="G9">
    <cfRule type="cellIs" dxfId="2" priority="2" operator="greaterThanOrEqual">
      <formula>"40%"</formula>
    </cfRule>
  </conditionalFormatting>
  <conditionalFormatting sqref="H9">
    <cfRule type="cellIs" dxfId="1" priority="3" operator="greaterThanOrEqual">
      <formula>"50%"</formula>
    </cfRule>
  </conditionalFormatting>
  <conditionalFormatting sqref="I9">
    <cfRule type="cellIs" dxfId="0" priority="4" operator="greaterThanOrEqual">
      <formula>"20%"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6</vt:i4>
      </vt:variant>
      <vt:variant>
        <vt:lpstr>Intervalos com Nome</vt:lpstr>
      </vt:variant>
      <vt:variant>
        <vt:i4>2</vt:i4>
      </vt:variant>
    </vt:vector>
  </HeadingPairs>
  <TitlesOfParts>
    <vt:vector size="8" baseType="lpstr">
      <vt:lpstr>CJS</vt:lpstr>
      <vt:lpstr>Júris</vt:lpstr>
      <vt:lpstr>Rácios LSOL</vt:lpstr>
      <vt:lpstr>Rácios MSOL</vt:lpstr>
      <vt:lpstr>NovosRáciosLSOL</vt:lpstr>
      <vt:lpstr>NovosRáciosMSOL</vt:lpstr>
      <vt:lpstr>CJS!Área_de_Impressão</vt:lpstr>
      <vt:lpstr>CJS!Títulos_de_Impressão</vt:lpstr>
    </vt:vector>
  </TitlesOfParts>
  <Company>ESTGF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Distribuição de Serviço Docente</dc:title>
  <dc:creator>Vasco Nuno Caio dos Santos</dc:creator>
  <cp:lastModifiedBy>Maria João Machado</cp:lastModifiedBy>
  <cp:lastPrinted>2018-07-26T15:25:12Z</cp:lastPrinted>
  <dcterms:created xsi:type="dcterms:W3CDTF">2005-06-08T19:30:17Z</dcterms:created>
  <dcterms:modified xsi:type="dcterms:W3CDTF">2022-03-23T14:47:25Z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cumento">
    <vt:lpwstr>Modelo</vt:lpwstr>
  </property>
  <property fmtid="{D5CDD505-2E9C-101B-9397-08002B2CF9AE}" pid="3" name="SPSDescription">
    <vt:lpwstr/>
  </property>
  <property fmtid="{D5CDD505-2E9C-101B-9397-08002B2CF9AE}" pid="4" name="Nome documento">
    <vt:lpwstr>PR04-Mod.011V1</vt:lpwstr>
  </property>
  <property fmtid="{D5CDD505-2E9C-101B-9397-08002B2CF9AE}" pid="5" name="Título documento">
    <vt:lpwstr/>
  </property>
  <property fmtid="{D5CDD505-2E9C-101B-9397-08002B2CF9AE}" pid="6" name="Status">
    <vt:lpwstr/>
  </property>
  <property fmtid="{D5CDD505-2E9C-101B-9397-08002B2CF9AE}" pid="7" name="ContentType">
    <vt:lpwstr>Document</vt:lpwstr>
  </property>
  <property fmtid="{D5CDD505-2E9C-101B-9397-08002B2CF9AE}" pid="8" name="Responsável0">
    <vt:lpwstr/>
  </property>
  <property fmtid="{D5CDD505-2E9C-101B-9397-08002B2CF9AE}" pid="9" name="Data de publicação">
    <vt:lpwstr>2008-11-10T00:00:00Z</vt:lpwstr>
  </property>
  <property fmtid="{D5CDD505-2E9C-101B-9397-08002B2CF9AE}" pid="10" name="Responsável">
    <vt:lpwstr/>
  </property>
</Properties>
</file>