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acarvalho2/OneDrive - Instituto Politécnico do Porto/DOCUMENTOS/CTC/Reuniao_2022_01_26/area_privada_26_01_2022/"/>
    </mc:Choice>
  </mc:AlternateContent>
  <xr:revisionPtr revIDLastSave="0" documentId="13_ncr:1_{D444F269-B6F9-F74C-83F2-C3E7223F33DF}" xr6:coauthVersionLast="47" xr6:coauthVersionMax="47" xr10:uidLastSave="{00000000-0000-0000-0000-000000000000}"/>
  <bookViews>
    <workbookView xWindow="940" yWindow="500" windowWidth="27860" windowHeight="17500" tabRatio="721" xr2:uid="{00000000-000D-0000-FFFF-FFFF00000000}"/>
  </bookViews>
  <sheets>
    <sheet name="SSA" sheetId="26" r:id="rId1"/>
    <sheet name="Regentes - Júri de exames" sheetId="32" r:id="rId2"/>
    <sheet name="Rácios LSTA" sheetId="34" r:id="rId3"/>
  </sheets>
  <definedNames>
    <definedName name="_xlnm._FilterDatabase" localSheetId="1" hidden="1">'Regentes - Júri de exames'!$A$2:$K$33</definedName>
    <definedName name="_xlnm._FilterDatabase" localSheetId="0" hidden="1">SSA!$A$1:$M$250</definedName>
    <definedName name="_xlnm.Print_Area" localSheetId="0">SSA!$A$1:$M$104</definedName>
    <definedName name="_xlnm.Print_Titles" localSheetId="0">SSA!$1:$1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26" l="1"/>
  <c r="I101" i="26"/>
  <c r="I100" i="26"/>
  <c r="I95" i="26"/>
  <c r="I97" i="26"/>
  <c r="I99" i="26" l="1"/>
  <c r="J99" i="26" s="1"/>
  <c r="I94" i="26"/>
  <c r="J94" i="26" s="1"/>
  <c r="H54" i="26" l="1"/>
  <c r="H5" i="26"/>
  <c r="D4" i="34"/>
  <c r="D14" i="34"/>
  <c r="D22" i="34"/>
  <c r="D38" i="34"/>
  <c r="D30" i="34"/>
  <c r="D47" i="34"/>
  <c r="B47" i="34"/>
  <c r="B38" i="34"/>
  <c r="B30" i="34"/>
  <c r="B22" i="34"/>
  <c r="B14" i="34"/>
  <c r="B4" i="34"/>
  <c r="I61" i="26" l="1"/>
  <c r="H57" i="26"/>
  <c r="I56" i="26" s="1"/>
  <c r="H31" i="26"/>
  <c r="H6" i="26"/>
  <c r="B54" i="34" l="1"/>
  <c r="G58" i="34" l="1"/>
  <c r="I16" i="26"/>
  <c r="G61" i="34" l="1"/>
  <c r="G59" i="34"/>
  <c r="G60" i="34"/>
  <c r="I73" i="26"/>
  <c r="I72" i="26" l="1"/>
  <c r="I7" i="26"/>
  <c r="I71" i="26" l="1"/>
  <c r="I15" i="26" l="1"/>
  <c r="I63" i="26" l="1"/>
  <c r="I4" i="26"/>
  <c r="H25" i="26" l="1"/>
  <c r="I52" i="26" l="1"/>
  <c r="I51" i="26" l="1"/>
  <c r="I85" i="26"/>
  <c r="I39" i="26" l="1"/>
  <c r="I77" i="26" l="1"/>
  <c r="I38" i="26" l="1"/>
  <c r="I28" i="26" l="1"/>
  <c r="I3" i="26"/>
  <c r="I82" i="26" l="1"/>
  <c r="I81" i="26" s="1"/>
  <c r="I14" i="26" l="1"/>
  <c r="I60" i="26"/>
  <c r="I78" i="26"/>
  <c r="I69" i="26" l="1"/>
  <c r="I90" i="26" l="1"/>
  <c r="I76" i="26" l="1"/>
  <c r="J81" i="26" l="1"/>
  <c r="I68" i="26"/>
  <c r="I67" i="26" l="1"/>
  <c r="J67" i="26" s="1"/>
  <c r="I89" i="26" l="1"/>
  <c r="I88" i="26" s="1"/>
  <c r="I23" i="26" l="1"/>
  <c r="J76" i="26"/>
  <c r="J71" i="26"/>
  <c r="J51" i="26"/>
  <c r="J60" i="26"/>
  <c r="J38" i="26"/>
  <c r="J88" i="26"/>
  <c r="J14" i="26" l="1"/>
  <c r="I22" i="26"/>
  <c r="J22" i="26" s="1"/>
  <c r="J3" i="26"/>
</calcChain>
</file>

<file path=xl/sharedStrings.xml><?xml version="1.0" encoding="utf-8"?>
<sst xmlns="http://schemas.openxmlformats.org/spreadsheetml/2006/main" count="580" uniqueCount="183">
  <si>
    <t>Contrato</t>
  </si>
  <si>
    <t>LCE</t>
  </si>
  <si>
    <t>LSTA</t>
  </si>
  <si>
    <t>LTM</t>
  </si>
  <si>
    <t>MGIQAS</t>
  </si>
  <si>
    <t>ORI</t>
  </si>
  <si>
    <t>RED</t>
  </si>
  <si>
    <t>Iniciais</t>
  </si>
  <si>
    <t>Sit.</t>
  </si>
  <si>
    <t>Nome</t>
    <phoneticPr fontId="1" type="noConversion"/>
  </si>
  <si>
    <t>Nome</t>
  </si>
  <si>
    <t>Curso</t>
  </si>
  <si>
    <t>Ano / Sem</t>
  </si>
  <si>
    <t>Total
Horas</t>
  </si>
  <si>
    <t>Inicio</t>
  </si>
  <si>
    <t>Fim</t>
  </si>
  <si>
    <t>MAR</t>
  </si>
  <si>
    <t>E</t>
  </si>
  <si>
    <t>Mário António Rebelo</t>
  </si>
  <si>
    <t>Eletricidade TP</t>
  </si>
  <si>
    <t>1/2</t>
  </si>
  <si>
    <t>Higiene do Trabalho II TP</t>
  </si>
  <si>
    <t>2/2</t>
  </si>
  <si>
    <t>3/2</t>
  </si>
  <si>
    <t>Fundamentos de Segurança e Higiene do Trabalho TP</t>
  </si>
  <si>
    <t>Materiais e Tecnologias Industriais</t>
  </si>
  <si>
    <t>PEL</t>
  </si>
  <si>
    <t>D</t>
  </si>
  <si>
    <t>Paulo Eduardo Laranjeira</t>
  </si>
  <si>
    <t>Física TP</t>
  </si>
  <si>
    <t>1/1</t>
  </si>
  <si>
    <t>Fundamentos de Química TP</t>
  </si>
  <si>
    <t>Saúde Ocupacional e Primeiros Socorros TP</t>
  </si>
  <si>
    <t>3/1</t>
  </si>
  <si>
    <t>2/1</t>
  </si>
  <si>
    <t>Projeto Industrial</t>
  </si>
  <si>
    <t>AML</t>
  </si>
  <si>
    <t>Augusto Miguel Lopes</t>
  </si>
  <si>
    <t>I</t>
  </si>
  <si>
    <t>Ambiente I T</t>
  </si>
  <si>
    <t>Ambiente I TP</t>
  </si>
  <si>
    <t>Higiene do Trabalho I TP</t>
  </si>
  <si>
    <t>Gestão da Qualidade e Gestão Ambiental T (D+PL)</t>
  </si>
  <si>
    <t>Gestão da Qualidade e Gestão Ambiental TP (D+PL)</t>
  </si>
  <si>
    <t>Gestão Ambiental T</t>
  </si>
  <si>
    <t>Gestão Ambiental TP</t>
  </si>
  <si>
    <t>Ambiente II T</t>
  </si>
  <si>
    <t>Ambiente II TP</t>
  </si>
  <si>
    <t>Orientação MGIQAS</t>
  </si>
  <si>
    <t>POLIVEIRA</t>
  </si>
  <si>
    <t>Paulo Antero Oliveira</t>
  </si>
  <si>
    <t>Gestão da Segurança e Saúde do Trabalho T</t>
  </si>
  <si>
    <t>Gestão da Segurança e Saúde do Trabalho TP</t>
  </si>
  <si>
    <t>Segurança e Higiene no Trabalho TP</t>
  </si>
  <si>
    <t>Normas e Legislação de Segurança e Saúde do Trabalho TP</t>
  </si>
  <si>
    <t>Avaliação e Controlo de Riscos TP</t>
  </si>
  <si>
    <t>Ética e Deontologia T</t>
  </si>
  <si>
    <t>HJF</t>
  </si>
  <si>
    <t>Hélia Jesus Santos</t>
  </si>
  <si>
    <t>P</t>
  </si>
  <si>
    <t>Ergonomia TP</t>
  </si>
  <si>
    <t>Segurança do Trabalho TP</t>
  </si>
  <si>
    <t>Psicossociologia do Trabalho TP</t>
  </si>
  <si>
    <t>CSV</t>
  </si>
  <si>
    <t>Cláudia Sofia Vieira</t>
  </si>
  <si>
    <t>Anatomofisiologia e Toxicologia TP</t>
  </si>
  <si>
    <t>Técnicas de Informação e Comunicação TP</t>
  </si>
  <si>
    <t>2/-</t>
  </si>
  <si>
    <t>Segurança de Máquinas e Equipamentos TP</t>
  </si>
  <si>
    <t>FRS</t>
  </si>
  <si>
    <t>Francisco Renato Silveira</t>
  </si>
  <si>
    <t>Segurança na Construção TP</t>
  </si>
  <si>
    <t>JEB</t>
  </si>
  <si>
    <t>João Emanuel Bastos</t>
  </si>
  <si>
    <t>Gestão da Prevenção e Organização da Emergência TP</t>
  </si>
  <si>
    <t>Segurança Contra Incêndios TP</t>
  </si>
  <si>
    <t>João Miguel Martins</t>
  </si>
  <si>
    <t>Desenho Técnico T</t>
  </si>
  <si>
    <t>Desenho Técnico P</t>
  </si>
  <si>
    <t>SAD</t>
  </si>
  <si>
    <t>Sara Alexandra Dias</t>
  </si>
  <si>
    <t>Gestão da Segurança Alimentar T</t>
  </si>
  <si>
    <t>Gestão da Segurança Alimentar TP</t>
  </si>
  <si>
    <r>
      <rPr>
        <b/>
        <i/>
        <sz val="10"/>
        <rFont val="Arial"/>
        <family val="2"/>
      </rPr>
      <t xml:space="preserve">Regime: </t>
    </r>
    <r>
      <rPr>
        <i/>
        <sz val="10"/>
        <rFont val="Arial"/>
        <family val="2"/>
      </rPr>
      <t>E (Exclusividade); I (Tempo Integral); P ( Tempo Parcial)</t>
    </r>
  </si>
  <si>
    <r>
      <rPr>
        <b/>
        <i/>
        <sz val="10"/>
        <rFont val="Arial"/>
        <family val="2"/>
      </rPr>
      <t>Sit:</t>
    </r>
    <r>
      <rPr>
        <i/>
        <sz val="10"/>
        <rFont val="Arial"/>
        <family val="2"/>
      </rPr>
      <t xml:space="preserve"> D (Doutor); E (Especialista); O (Outro)</t>
    </r>
  </si>
  <si>
    <t>Unidades Curricular</t>
  </si>
  <si>
    <t xml:space="preserve">Ano </t>
  </si>
  <si>
    <t>Semestre</t>
  </si>
  <si>
    <t>Regente</t>
  </si>
  <si>
    <t>Júri de exame</t>
  </si>
  <si>
    <t>Presidente</t>
  </si>
  <si>
    <t xml:space="preserve">1º vogal </t>
  </si>
  <si>
    <t>2º vogal</t>
  </si>
  <si>
    <t>SSA</t>
  </si>
  <si>
    <t>Hélia Jesus Faria</t>
  </si>
  <si>
    <t>Luísa Maria Mota</t>
  </si>
  <si>
    <t>Ambiente II</t>
  </si>
  <si>
    <t>Anatomofisiologia e Toxicologia</t>
  </si>
  <si>
    <t>Avaliação e Controlo de Riscos</t>
  </si>
  <si>
    <t>Desenho Técnico</t>
  </si>
  <si>
    <t>Eletricidade</t>
  </si>
  <si>
    <t>Ergonomia</t>
  </si>
  <si>
    <t>Fundamentos de Segurança e Higiene do Trabalho</t>
  </si>
  <si>
    <t>Gestão da Prevenção e Organização da Emergência</t>
  </si>
  <si>
    <t>Higiene do Trabalho I</t>
  </si>
  <si>
    <t>Higiene do Trabalho II</t>
  </si>
  <si>
    <t>Normas e Legislação de Segurança e Saúde do Trabalho</t>
  </si>
  <si>
    <t>Saúde Ocupacional e Primeiros Socorros</t>
  </si>
  <si>
    <t>Segurança com Agentes Químicos Perigosos</t>
  </si>
  <si>
    <t>Segurança Contra Incêndios</t>
  </si>
  <si>
    <t>Segurança de Máquinas e Equipamentos</t>
  </si>
  <si>
    <t>Emanuel José Gomes</t>
  </si>
  <si>
    <t>Segurança do Trabalho</t>
  </si>
  <si>
    <t>Segurança na Construção</t>
  </si>
  <si>
    <t>Sistema de Gestão Ambiental</t>
  </si>
  <si>
    <t>Sistema de Gestão da Qualidade</t>
  </si>
  <si>
    <t>Sistemas de Gestão da Segurança e Saúde do Trabalho</t>
  </si>
  <si>
    <t>Gestão da Qualidade e Gestão Ambiental</t>
  </si>
  <si>
    <t>Gestão da Segurança Alimentar</t>
  </si>
  <si>
    <t>Gestão da Segurança e Saúde do Trabalho</t>
  </si>
  <si>
    <t>Segurança e Higiene no Trabalho</t>
  </si>
  <si>
    <t>Projeto Final</t>
  </si>
  <si>
    <t>Eliana Costa e Silva</t>
  </si>
  <si>
    <t>Direção de Departamento: SSA</t>
  </si>
  <si>
    <t>Direção de Curso: MGIQAS</t>
  </si>
  <si>
    <t>EJG</t>
  </si>
  <si>
    <t xml:space="preserve">Emanuel José Gomes </t>
  </si>
  <si>
    <t>JMM</t>
  </si>
  <si>
    <t>O</t>
  </si>
  <si>
    <t>Direção de Curso: LTM</t>
  </si>
  <si>
    <t>LSTA + LCE</t>
  </si>
  <si>
    <t>CTeSP_GIS</t>
  </si>
  <si>
    <t>Higiene no Trabalho I</t>
  </si>
  <si>
    <t>Aspetos Ambientais</t>
  </si>
  <si>
    <t>Higiene no Trabalho II</t>
  </si>
  <si>
    <t>Legislação Ambiental e do Trabalho</t>
  </si>
  <si>
    <t>José António Oliveria</t>
  </si>
  <si>
    <t>Vítor Lélio Braga</t>
  </si>
  <si>
    <t>Departamento</t>
  </si>
  <si>
    <t>Direção de Curso: LSTA</t>
  </si>
  <si>
    <t>Acerto DSD Plurianual - 2021/2022</t>
  </si>
  <si>
    <t>SEMESTRAL</t>
  </si>
  <si>
    <t>Segurança com Agentes Químicos Perigosos TP</t>
  </si>
  <si>
    <t>Subdireção de Departamento: SSA</t>
  </si>
  <si>
    <t>Metodologias de Apresentação e Estudo TP</t>
  </si>
  <si>
    <t>Doutores Tempo Integral (em carreira docentes)</t>
  </si>
  <si>
    <t>Da área científica principal</t>
  </si>
  <si>
    <t>De outras áreas científicas</t>
  </si>
  <si>
    <t>Em ETI</t>
  </si>
  <si>
    <t>Em horas</t>
  </si>
  <si>
    <t>Doutores Tempo Parcial</t>
  </si>
  <si>
    <t>Especialistas Tempo Integral (em carreira docente)</t>
  </si>
  <si>
    <t>Especialistas Tempo Parcial</t>
  </si>
  <si>
    <t>Outros Tempo Parcial</t>
  </si>
  <si>
    <t>TOTAIS</t>
  </si>
  <si>
    <t>RÁCIOS A3ES</t>
  </si>
  <si>
    <t>Corpo docente próprio (Meta: ≥60%)</t>
  </si>
  <si>
    <t>Doutores (Meta: ≥15%)</t>
  </si>
  <si>
    <t>Doutores/especialistas nas áreas fundamentais do ciclo de estudos (Meta: ≥50%)</t>
  </si>
  <si>
    <t>contrato 1 semestre 30%</t>
  </si>
  <si>
    <t>MJP</t>
  </si>
  <si>
    <t>Docentes CNE</t>
  </si>
  <si>
    <t>Docente CE</t>
  </si>
  <si>
    <t>JAO</t>
  </si>
  <si>
    <t>Docente CJS</t>
  </si>
  <si>
    <t>CE</t>
  </si>
  <si>
    <t>16/set/2021</t>
  </si>
  <si>
    <t>15/set/2022</t>
  </si>
  <si>
    <t>Corpo docente próprio (carreira) (Meta: ≥60%)</t>
  </si>
  <si>
    <t>Especialistas Tempo Integral</t>
  </si>
  <si>
    <t>Ambiente I</t>
  </si>
  <si>
    <t>TILM</t>
  </si>
  <si>
    <t>Direção de Curso: CTeSP GIS</t>
  </si>
  <si>
    <t>Carla Alexandra Antunes</t>
  </si>
  <si>
    <t>2º SEMESTRE</t>
  </si>
  <si>
    <t xml:space="preserve"> </t>
  </si>
  <si>
    <t>Beatriz Leite Duarte</t>
  </si>
  <si>
    <t>LSTA
CTeSP_GIS</t>
  </si>
  <si>
    <t>Sistema de Gestão da Qualidade T+TP
Sistema de Gestão da Qualidade TP</t>
  </si>
  <si>
    <t>Sistema de Gestão Ambiental T+TP
Sistema de Gestão Ambiental</t>
  </si>
  <si>
    <t>3/1
1/1</t>
  </si>
  <si>
    <t>Sistemas de Gestão da Segurança e Saúde do Trabalho T+TP
Sistemas de Gestão da Segurança e Saúde do Trabalho</t>
  </si>
  <si>
    <t>3/2
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</si>
</sst>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yy;@"/>
    <numFmt numFmtId="165" formatCode="[$-816]d/mmm/yyyy;@"/>
    <numFmt numFmtId="166" formatCode="0.0"/>
  </numFmts>
  <fonts count="3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34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10"/>
      <color rgb="FFFFFFFF"/>
      <name val="Arial"/>
      <family val="2"/>
    </font>
    <font>
      <sz val="10"/>
      <color theme="4"/>
      <name val="Arial"/>
      <family val="2"/>
    </font>
    <font>
      <sz val="10"/>
      <color rgb="FF000000"/>
      <name val="Arial"/>
      <family val="2"/>
    </font>
    <font>
      <sz val="10"/>
      <color rgb="FF00B050"/>
      <name val="Arial"/>
      <family val="2"/>
    </font>
    <font>
      <sz val="8"/>
      <color rgb="FFFFFFFF"/>
      <name val="Arial"/>
      <family val="2"/>
    </font>
    <font>
      <sz val="8"/>
      <color rgb="FFFF0000"/>
      <name val="Arial"/>
      <family val="2"/>
    </font>
    <font>
      <sz val="10"/>
      <color theme="9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i/>
      <sz val="6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1"/>
        <bgColor indexed="8"/>
      </patternFill>
    </fill>
    <fill>
      <patternFill patternType="solid">
        <fgColor indexed="8"/>
        <bgColor indexed="58"/>
      </patternFill>
    </fill>
    <fill>
      <patternFill patternType="solid">
        <fgColor indexed="8"/>
        <bgColor indexed="8"/>
      </patternFill>
    </fill>
    <fill>
      <patternFill patternType="solid">
        <fgColor indexed="19"/>
        <bgColor indexed="8"/>
      </patternFill>
    </fill>
    <fill>
      <patternFill patternType="solid">
        <fgColor theme="4"/>
        <bgColor indexed="8"/>
      </patternFill>
    </fill>
    <fill>
      <patternFill patternType="solid">
        <fgColor rgb="FF008080"/>
        <bgColor rgb="FF008080"/>
      </patternFill>
    </fill>
    <fill>
      <patternFill patternType="solid">
        <fgColor rgb="FFC0C0C0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70">
    <xf numFmtId="0" fontId="0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0"/>
  </cellStyleXfs>
  <cellXfs count="291">
    <xf numFmtId="0" fontId="0" fillId="0" borderId="0" xfId="0"/>
    <xf numFmtId="0" fontId="6" fillId="0" borderId="0" xfId="1" applyFont="1" applyFill="1" applyBorder="1" applyAlignment="1">
      <alignment horizontal="left" vertical="center"/>
    </xf>
    <xf numFmtId="0" fontId="6" fillId="5" borderId="0" xfId="1" applyFont="1" applyFill="1" applyBorder="1" applyAlignment="1">
      <alignment horizontal="center" vertical="center"/>
    </xf>
    <xf numFmtId="49" fontId="6" fillId="5" borderId="0" xfId="1" applyNumberFormat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49" fontId="6" fillId="2" borderId="0" xfId="1" applyNumberFormat="1" applyFont="1" applyFill="1" applyBorder="1" applyAlignment="1">
      <alignment horizontal="center" vertical="center"/>
    </xf>
    <xf numFmtId="2" fontId="1" fillId="0" borderId="0" xfId="3" applyNumberFormat="1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/>
    </xf>
    <xf numFmtId="2" fontId="1" fillId="0" borderId="4" xfId="3" applyNumberFormat="1" applyFont="1" applyBorder="1" applyAlignment="1">
      <alignment horizontal="center" vertical="center" wrapText="1"/>
    </xf>
    <xf numFmtId="0" fontId="5" fillId="5" borderId="0" xfId="3" applyFont="1" applyFill="1" applyBorder="1" applyAlignment="1">
      <alignment horizontal="center" vertical="center"/>
    </xf>
    <xf numFmtId="0" fontId="6" fillId="5" borderId="0" xfId="3" applyFont="1" applyFill="1" applyBorder="1" applyAlignment="1">
      <alignment horizontal="left" vertical="center"/>
    </xf>
    <xf numFmtId="0" fontId="1" fillId="5" borderId="0" xfId="3" applyFont="1" applyFill="1" applyBorder="1" applyAlignment="1">
      <alignment horizontal="center" vertical="center"/>
    </xf>
    <xf numFmtId="2" fontId="6" fillId="5" borderId="0" xfId="3" applyNumberFormat="1" applyFont="1" applyFill="1" applyBorder="1" applyAlignment="1">
      <alignment horizontal="center" vertical="center"/>
    </xf>
    <xf numFmtId="164" fontId="9" fillId="5" borderId="0" xfId="3" applyNumberFormat="1" applyFont="1" applyFill="1" applyBorder="1" applyAlignment="1">
      <alignment horizontal="center" vertical="center"/>
    </xf>
    <xf numFmtId="2" fontId="9" fillId="5" borderId="0" xfId="3" applyNumberFormat="1" applyFont="1" applyFill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0" fontId="4" fillId="0" borderId="0" xfId="3" applyFont="1"/>
    <xf numFmtId="165" fontId="10" fillId="6" borderId="0" xfId="3" applyNumberFormat="1" applyFont="1" applyFill="1" applyBorder="1" applyAlignment="1">
      <alignment horizontal="center" vertical="center"/>
    </xf>
    <xf numFmtId="2" fontId="10" fillId="7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4" fillId="0" borderId="0" xfId="3" applyFont="1" applyFill="1"/>
    <xf numFmtId="165" fontId="1" fillId="0" borderId="0" xfId="3" applyNumberFormat="1" applyFont="1" applyFill="1" applyBorder="1" applyAlignment="1">
      <alignment horizontal="center" vertical="center"/>
    </xf>
    <xf numFmtId="2" fontId="6" fillId="0" borderId="0" xfId="3" applyNumberFormat="1" applyFont="1" applyAlignment="1">
      <alignment horizontal="center"/>
    </xf>
    <xf numFmtId="0" fontId="6" fillId="0" borderId="0" xfId="3" applyFont="1" applyFill="1"/>
    <xf numFmtId="0" fontId="6" fillId="0" borderId="0" xfId="3" applyFont="1"/>
    <xf numFmtId="0" fontId="5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center" vertical="center"/>
    </xf>
    <xf numFmtId="2" fontId="6" fillId="2" borderId="0" xfId="3" applyNumberFormat="1" applyFont="1" applyFill="1" applyBorder="1" applyAlignment="1">
      <alignment horizontal="center" vertical="center"/>
    </xf>
    <xf numFmtId="165" fontId="1" fillId="2" borderId="0" xfId="3" applyNumberFormat="1" applyFont="1" applyFill="1" applyBorder="1" applyAlignment="1">
      <alignment horizontal="center" vertical="center"/>
    </xf>
    <xf numFmtId="2" fontId="1" fillId="2" borderId="0" xfId="3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/>
    </xf>
    <xf numFmtId="0" fontId="5" fillId="4" borderId="0" xfId="3" applyFont="1" applyFill="1" applyBorder="1" applyAlignment="1">
      <alignment horizontal="center" vertical="center"/>
    </xf>
    <xf numFmtId="0" fontId="6" fillId="4" borderId="0" xfId="3" applyFont="1" applyFill="1" applyBorder="1" applyAlignment="1">
      <alignment horizontal="left" vertical="center"/>
    </xf>
    <xf numFmtId="0" fontId="1" fillId="4" borderId="0" xfId="3" applyFont="1" applyFill="1" applyBorder="1" applyAlignment="1">
      <alignment horizontal="center" vertical="center"/>
    </xf>
    <xf numFmtId="2" fontId="7" fillId="4" borderId="0" xfId="3" applyNumberFormat="1" applyFont="1" applyFill="1" applyBorder="1" applyAlignment="1">
      <alignment horizontal="center" vertical="center"/>
    </xf>
    <xf numFmtId="0" fontId="6" fillId="4" borderId="0" xfId="3" applyFont="1" applyFill="1" applyBorder="1" applyAlignment="1">
      <alignment horizontal="center" vertical="center"/>
    </xf>
    <xf numFmtId="49" fontId="6" fillId="4" borderId="0" xfId="3" applyNumberFormat="1" applyFont="1" applyFill="1" applyBorder="1" applyAlignment="1">
      <alignment horizontal="center" vertical="center"/>
    </xf>
    <xf numFmtId="0" fontId="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2" fontId="1" fillId="0" borderId="0" xfId="3" applyNumberFormat="1" applyFont="1"/>
    <xf numFmtId="164" fontId="1" fillId="0" borderId="0" xfId="3" applyNumberFormat="1" applyFont="1" applyAlignment="1">
      <alignment horizontal="center" vertical="center"/>
    </xf>
    <xf numFmtId="49" fontId="6" fillId="0" borderId="0" xfId="3" applyNumberFormat="1" applyFont="1"/>
    <xf numFmtId="0" fontId="1" fillId="0" borderId="9" xfId="3" applyFont="1" applyBorder="1" applyAlignment="1">
      <alignment horizontal="center" vertical="center"/>
    </xf>
    <xf numFmtId="0" fontId="12" fillId="0" borderId="0" xfId="3" applyFont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17" fillId="0" borderId="0" xfId="0" applyFont="1" applyAlignment="1">
      <alignment vertical="top"/>
    </xf>
    <xf numFmtId="2" fontId="17" fillId="0" borderId="0" xfId="0" applyNumberFormat="1" applyFont="1" applyAlignment="1">
      <alignment vertical="top"/>
    </xf>
    <xf numFmtId="0" fontId="6" fillId="0" borderId="0" xfId="0" applyFont="1" applyFill="1" applyAlignment="1">
      <alignment horizontal="center" vertical="center"/>
    </xf>
    <xf numFmtId="0" fontId="18" fillId="8" borderId="0" xfId="0" applyFont="1" applyFill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2" fontId="18" fillId="8" borderId="0" xfId="0" applyNumberFormat="1" applyFont="1" applyFill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1" fontId="6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2" fontId="11" fillId="0" borderId="0" xfId="0" applyNumberFormat="1" applyFont="1" applyAlignment="1">
      <alignment horizontal="center" vertical="top"/>
    </xf>
    <xf numFmtId="0" fontId="18" fillId="9" borderId="0" xfId="0" applyFont="1" applyFill="1" applyAlignment="1">
      <alignment horizontal="center" vertical="top"/>
    </xf>
    <xf numFmtId="0" fontId="6" fillId="9" borderId="0" xfId="0" applyFont="1" applyFill="1" applyAlignment="1">
      <alignment horizontal="left" vertical="top"/>
    </xf>
    <xf numFmtId="0" fontId="1" fillId="9" borderId="0" xfId="0" applyFont="1" applyFill="1" applyAlignment="1">
      <alignment horizontal="center" vertical="top"/>
    </xf>
    <xf numFmtId="0" fontId="6" fillId="9" borderId="0" xfId="0" applyFont="1" applyFill="1" applyAlignment="1">
      <alignment horizontal="center" vertical="top"/>
    </xf>
    <xf numFmtId="49" fontId="6" fillId="9" borderId="0" xfId="0" applyNumberFormat="1" applyFont="1" applyFill="1" applyAlignment="1">
      <alignment horizontal="center" vertical="top"/>
    </xf>
    <xf numFmtId="2" fontId="6" fillId="9" borderId="0" xfId="0" applyNumberFormat="1" applyFont="1" applyFill="1" applyAlignment="1">
      <alignment horizontal="center" vertical="top"/>
    </xf>
    <xf numFmtId="2" fontId="6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center" vertical="top"/>
    </xf>
    <xf numFmtId="0" fontId="18" fillId="10" borderId="0" xfId="0" applyFont="1" applyFill="1" applyAlignment="1">
      <alignment horizontal="center" vertical="top"/>
    </xf>
    <xf numFmtId="0" fontId="6" fillId="10" borderId="0" xfId="0" applyFont="1" applyFill="1" applyAlignment="1">
      <alignment horizontal="left" vertical="top"/>
    </xf>
    <xf numFmtId="0" fontId="1" fillId="10" borderId="0" xfId="0" applyFont="1" applyFill="1" applyAlignment="1">
      <alignment horizontal="center" vertical="top"/>
    </xf>
    <xf numFmtId="0" fontId="6" fillId="10" borderId="0" xfId="0" applyFont="1" applyFill="1" applyAlignment="1">
      <alignment horizontal="center" vertical="top"/>
    </xf>
    <xf numFmtId="49" fontId="6" fillId="10" borderId="0" xfId="0" applyNumberFormat="1" applyFont="1" applyFill="1" applyAlignment="1">
      <alignment horizontal="center" vertical="top"/>
    </xf>
    <xf numFmtId="2" fontId="6" fillId="10" borderId="0" xfId="0" applyNumberFormat="1" applyFont="1" applyFill="1" applyAlignment="1">
      <alignment horizontal="center" vertical="top"/>
    </xf>
    <xf numFmtId="0" fontId="16" fillId="0" borderId="0" xfId="0" applyFont="1" applyAlignment="1">
      <alignment horizontal="left" vertical="top"/>
    </xf>
    <xf numFmtId="166" fontId="6" fillId="0" borderId="0" xfId="0" applyNumberFormat="1" applyFont="1" applyAlignment="1">
      <alignment horizontal="center" vertical="top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6" fillId="0" borderId="0" xfId="0" applyFont="1" applyFill="1"/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16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2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22" fillId="8" borderId="0" xfId="0" applyFont="1" applyFill="1" applyAlignment="1">
      <alignment horizontal="center" vertical="top"/>
    </xf>
    <xf numFmtId="0" fontId="6" fillId="0" borderId="0" xfId="0" applyFont="1" applyBorder="1" applyAlignment="1">
      <alignment vertical="top" wrapText="1"/>
    </xf>
    <xf numFmtId="166" fontId="6" fillId="0" borderId="0" xfId="0" applyNumberFormat="1" applyFont="1" applyBorder="1" applyAlignment="1">
      <alignment horizontal="center" vertical="top"/>
    </xf>
    <xf numFmtId="0" fontId="21" fillId="0" borderId="0" xfId="0" applyFont="1" applyBorder="1" applyAlignment="1">
      <alignment vertical="top"/>
    </xf>
    <xf numFmtId="0" fontId="6" fillId="9" borderId="0" xfId="0" applyFont="1" applyFill="1" applyBorder="1" applyAlignment="1">
      <alignment horizontal="center" vertical="top"/>
    </xf>
    <xf numFmtId="49" fontId="6" fillId="9" borderId="0" xfId="0" applyNumberFormat="1" applyFont="1" applyFill="1" applyBorder="1" applyAlignment="1">
      <alignment horizontal="center" vertical="top"/>
    </xf>
    <xf numFmtId="2" fontId="6" fillId="9" borderId="0" xfId="0" applyNumberFormat="1" applyFont="1" applyFill="1" applyBorder="1" applyAlignment="1">
      <alignment horizontal="center" vertical="top"/>
    </xf>
    <xf numFmtId="2" fontId="18" fillId="8" borderId="0" xfId="0" applyNumberFormat="1" applyFont="1" applyFill="1" applyBorder="1" applyAlignment="1">
      <alignment horizontal="center" vertical="top"/>
    </xf>
    <xf numFmtId="0" fontId="1" fillId="9" borderId="0" xfId="0" applyFont="1" applyFill="1" applyBorder="1" applyAlignment="1">
      <alignment horizontal="center" vertical="top"/>
    </xf>
    <xf numFmtId="0" fontId="6" fillId="0" borderId="12" xfId="0" applyFont="1" applyBorder="1" applyAlignment="1">
      <alignment vertical="top"/>
    </xf>
    <xf numFmtId="49" fontId="6" fillId="0" borderId="12" xfId="0" applyNumberFormat="1" applyFont="1" applyBorder="1" applyAlignment="1">
      <alignment horizontal="center" vertical="top"/>
    </xf>
    <xf numFmtId="2" fontId="6" fillId="0" borderId="12" xfId="0" applyNumberFormat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6" fillId="0" borderId="12" xfId="0" applyFont="1" applyFill="1" applyBorder="1" applyAlignment="1">
      <alignment vertical="top"/>
    </xf>
    <xf numFmtId="0" fontId="6" fillId="0" borderId="12" xfId="0" applyFont="1" applyFill="1" applyBorder="1" applyAlignment="1">
      <alignment horizontal="center" vertical="top"/>
    </xf>
    <xf numFmtId="49" fontId="6" fillId="0" borderId="12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6" fillId="0" borderId="0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right" vertical="center"/>
    </xf>
    <xf numFmtId="2" fontId="6" fillId="0" borderId="0" xfId="0" applyNumberFormat="1" applyFont="1" applyFill="1" applyAlignment="1">
      <alignment horizontal="center" vertical="top"/>
    </xf>
    <xf numFmtId="1" fontId="6" fillId="0" borderId="0" xfId="0" applyNumberFormat="1" applyFont="1" applyFill="1" applyBorder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0" fillId="0" borderId="0" xfId="0" applyFill="1"/>
    <xf numFmtId="2" fontId="19" fillId="0" borderId="0" xfId="0" applyNumberFormat="1" applyFont="1" applyFill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49" fontId="16" fillId="0" borderId="0" xfId="0" applyNumberFormat="1" applyFont="1" applyFill="1" applyBorder="1" applyAlignment="1">
      <alignment horizontal="center" vertical="top"/>
    </xf>
    <xf numFmtId="166" fontId="16" fillId="0" borderId="0" xfId="0" applyNumberFormat="1" applyFont="1" applyAlignment="1">
      <alignment horizontal="center" vertical="top"/>
    </xf>
    <xf numFmtId="0" fontId="6" fillId="0" borderId="0" xfId="3"/>
    <xf numFmtId="0" fontId="5" fillId="3" borderId="0" xfId="3" applyFont="1" applyFill="1" applyAlignment="1">
      <alignment horizontal="center" vertical="center"/>
    </xf>
    <xf numFmtId="0" fontId="1" fillId="0" borderId="0" xfId="3" applyFont="1" applyAlignment="1">
      <alignment horizontal="center" vertical="center"/>
    </xf>
    <xf numFmtId="165" fontId="10" fillId="6" borderId="0" xfId="3" applyNumberFormat="1" applyFont="1" applyFill="1" applyAlignment="1">
      <alignment horizontal="center" vertical="center"/>
    </xf>
    <xf numFmtId="2" fontId="10" fillId="7" borderId="0" xfId="3" applyNumberFormat="1" applyFont="1" applyFill="1" applyAlignment="1">
      <alignment horizontal="center" vertical="center" wrapText="1"/>
    </xf>
    <xf numFmtId="0" fontId="24" fillId="0" borderId="0" xfId="0" applyFont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center" vertical="top"/>
    </xf>
    <xf numFmtId="49" fontId="16" fillId="0" borderId="0" xfId="0" applyNumberFormat="1" applyFont="1" applyFill="1" applyAlignment="1">
      <alignment horizontal="center" vertical="top"/>
    </xf>
    <xf numFmtId="0" fontId="21" fillId="0" borderId="0" xfId="0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0" fontId="19" fillId="0" borderId="0" xfId="0" applyFont="1" applyFill="1" applyAlignment="1">
      <alignment horizontal="center" vertical="top"/>
    </xf>
    <xf numFmtId="49" fontId="19" fillId="0" borderId="0" xfId="0" applyNumberFormat="1" applyFont="1" applyFill="1" applyAlignment="1">
      <alignment horizontal="center" vertical="top"/>
    </xf>
    <xf numFmtId="0" fontId="16" fillId="0" borderId="0" xfId="0" applyFont="1" applyFill="1" applyAlignment="1">
      <alignment vertical="top"/>
    </xf>
    <xf numFmtId="0" fontId="1" fillId="0" borderId="6" xfId="3" applyFont="1" applyBorder="1" applyAlignment="1">
      <alignment horizontal="center" vertical="center" wrapText="1"/>
    </xf>
    <xf numFmtId="2" fontId="1" fillId="0" borderId="7" xfId="3" applyNumberFormat="1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2" fontId="6" fillId="0" borderId="12" xfId="3" applyNumberFormat="1" applyFont="1" applyBorder="1" applyAlignment="1">
      <alignment horizontal="center"/>
    </xf>
    <xf numFmtId="1" fontId="6" fillId="0" borderId="12" xfId="0" applyNumberFormat="1" applyFont="1" applyFill="1" applyBorder="1" applyAlignment="1">
      <alignment horizontal="center" vertical="top"/>
    </xf>
    <xf numFmtId="166" fontId="6" fillId="0" borderId="0" xfId="3" applyNumberFormat="1" applyFont="1" applyFill="1" applyBorder="1" applyAlignment="1">
      <alignment horizontal="center" vertical="center"/>
    </xf>
    <xf numFmtId="166" fontId="6" fillId="2" borderId="0" xfId="3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top"/>
    </xf>
    <xf numFmtId="166" fontId="11" fillId="0" borderId="0" xfId="0" applyNumberFormat="1" applyFont="1" applyAlignment="1">
      <alignment horizontal="center" vertical="top"/>
    </xf>
    <xf numFmtId="166" fontId="6" fillId="9" borderId="0" xfId="0" applyNumberFormat="1" applyFont="1" applyFill="1" applyAlignment="1">
      <alignment horizontal="center" vertical="top"/>
    </xf>
    <xf numFmtId="166" fontId="6" fillId="0" borderId="0" xfId="0" applyNumberFormat="1" applyFont="1" applyAlignment="1">
      <alignment vertical="top"/>
    </xf>
    <xf numFmtId="166" fontId="20" fillId="0" borderId="0" xfId="0" applyNumberFormat="1" applyFont="1" applyAlignment="1">
      <alignment vertical="top"/>
    </xf>
    <xf numFmtId="1" fontId="1" fillId="0" borderId="8" xfId="3" applyNumberFormat="1" applyFont="1" applyBorder="1" applyAlignment="1">
      <alignment horizontal="center" vertical="center" wrapText="1"/>
    </xf>
    <xf numFmtId="1" fontId="6" fillId="5" borderId="0" xfId="3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top"/>
    </xf>
    <xf numFmtId="1" fontId="6" fillId="10" borderId="0" xfId="0" applyNumberFormat="1" applyFont="1" applyFill="1" applyAlignment="1">
      <alignment horizontal="center" vertical="top"/>
    </xf>
    <xf numFmtId="1" fontId="7" fillId="4" borderId="0" xfId="3" applyNumberFormat="1" applyFont="1" applyFill="1" applyBorder="1" applyAlignment="1">
      <alignment horizontal="center" vertical="center"/>
    </xf>
    <xf numFmtId="1" fontId="6" fillId="0" borderId="0" xfId="3" applyNumberFormat="1" applyFont="1"/>
    <xf numFmtId="0" fontId="16" fillId="0" borderId="0" xfId="0" applyFont="1" applyFill="1" applyBorder="1" applyAlignment="1">
      <alignment vertical="top"/>
    </xf>
    <xf numFmtId="2" fontId="6" fillId="0" borderId="12" xfId="0" applyNumberFormat="1" applyFont="1" applyFill="1" applyBorder="1" applyAlignment="1">
      <alignment horizontal="center" vertical="top"/>
    </xf>
    <xf numFmtId="166" fontId="16" fillId="0" borderId="0" xfId="0" applyNumberFormat="1" applyFont="1" applyFill="1" applyAlignment="1">
      <alignment horizontal="center" vertical="top"/>
    </xf>
    <xf numFmtId="0" fontId="1" fillId="11" borderId="0" xfId="0" applyFont="1" applyFill="1" applyBorder="1" applyAlignment="1">
      <alignment horizontal="center" vertical="top"/>
    </xf>
    <xf numFmtId="2" fontId="6" fillId="11" borderId="0" xfId="0" applyNumberFormat="1" applyFont="1" applyFill="1" applyBorder="1" applyAlignment="1">
      <alignment horizontal="center" vertical="top"/>
    </xf>
    <xf numFmtId="1" fontId="16" fillId="0" borderId="0" xfId="0" applyNumberFormat="1" applyFont="1" applyFill="1" applyBorder="1" applyAlignment="1">
      <alignment horizontal="center" vertical="top"/>
    </xf>
    <xf numFmtId="2" fontId="6" fillId="12" borderId="0" xfId="0" applyNumberFormat="1" applyFont="1" applyFill="1" applyBorder="1" applyAlignment="1">
      <alignment horizontal="center" vertical="top"/>
    </xf>
    <xf numFmtId="0" fontId="6" fillId="11" borderId="0" xfId="0" applyFont="1" applyFill="1" applyAlignment="1">
      <alignment horizontal="center" vertical="top"/>
    </xf>
    <xf numFmtId="49" fontId="6" fillId="11" borderId="0" xfId="0" applyNumberFormat="1" applyFont="1" applyFill="1" applyAlignment="1">
      <alignment horizontal="center" vertical="top"/>
    </xf>
    <xf numFmtId="2" fontId="6" fillId="11" borderId="0" xfId="0" applyNumberFormat="1" applyFont="1" applyFill="1" applyAlignment="1">
      <alignment horizontal="center" vertical="top"/>
    </xf>
    <xf numFmtId="166" fontId="6" fillId="0" borderId="0" xfId="0" applyNumberFormat="1" applyFont="1" applyFill="1" applyAlignment="1">
      <alignment horizontal="center" vertical="top"/>
    </xf>
    <xf numFmtId="166" fontId="19" fillId="0" borderId="0" xfId="0" applyNumberFormat="1" applyFont="1" applyFill="1" applyAlignment="1">
      <alignment horizontal="center" vertical="top"/>
    </xf>
    <xf numFmtId="2" fontId="6" fillId="0" borderId="0" xfId="3" applyNumberFormat="1" applyFont="1" applyBorder="1" applyAlignment="1">
      <alignment horizontal="center"/>
    </xf>
    <xf numFmtId="0" fontId="11" fillId="0" borderId="0" xfId="3" applyFont="1" applyFill="1"/>
    <xf numFmtId="0" fontId="6" fillId="0" borderId="0" xfId="3" applyFont="1" applyFill="1" applyAlignment="1">
      <alignment horizontal="center"/>
    </xf>
    <xf numFmtId="0" fontId="11" fillId="0" borderId="0" xfId="0" applyFont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7" fillId="13" borderId="0" xfId="3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top"/>
    </xf>
    <xf numFmtId="0" fontId="11" fillId="0" borderId="0" xfId="0" applyFont="1" applyFill="1" applyAlignment="1">
      <alignment horizontal="left" vertical="top"/>
    </xf>
    <xf numFmtId="1" fontId="16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left" vertical="top"/>
    </xf>
    <xf numFmtId="0" fontId="6" fillId="0" borderId="12" xfId="0" applyFont="1" applyFill="1" applyBorder="1" applyAlignment="1">
      <alignment horizontal="left" vertical="top"/>
    </xf>
    <xf numFmtId="2" fontId="18" fillId="0" borderId="0" xfId="0" applyNumberFormat="1" applyFont="1" applyFill="1" applyAlignment="1">
      <alignment horizontal="center" vertical="top"/>
    </xf>
    <xf numFmtId="0" fontId="16" fillId="0" borderId="12" xfId="0" applyFont="1" applyFill="1" applyBorder="1" applyAlignment="1">
      <alignment vertical="top"/>
    </xf>
    <xf numFmtId="0" fontId="16" fillId="0" borderId="12" xfId="0" applyFont="1" applyFill="1" applyBorder="1" applyAlignment="1">
      <alignment horizontal="center" vertical="top"/>
    </xf>
    <xf numFmtId="49" fontId="16" fillId="0" borderId="12" xfId="0" applyNumberFormat="1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left" vertical="top"/>
    </xf>
    <xf numFmtId="0" fontId="6" fillId="0" borderId="12" xfId="0" applyFont="1" applyBorder="1" applyAlignment="1">
      <alignment horizontal="center" vertical="top"/>
    </xf>
    <xf numFmtId="0" fontId="27" fillId="0" borderId="0" xfId="369" applyFont="1"/>
    <xf numFmtId="0" fontId="26" fillId="0" borderId="0" xfId="369" applyFont="1" applyAlignment="1">
      <alignment horizontal="center" vertical="center"/>
    </xf>
    <xf numFmtId="0" fontId="26" fillId="0" borderId="16" xfId="369" applyFont="1" applyBorder="1" applyAlignment="1">
      <alignment horizontal="center" vertical="center"/>
    </xf>
    <xf numFmtId="0" fontId="26" fillId="0" borderId="17" xfId="369" applyFont="1" applyBorder="1" applyAlignment="1">
      <alignment horizontal="center" vertical="center"/>
    </xf>
    <xf numFmtId="2" fontId="27" fillId="0" borderId="0" xfId="369" applyNumberFormat="1" applyFont="1" applyAlignment="1">
      <alignment vertical="center"/>
    </xf>
    <xf numFmtId="0" fontId="27" fillId="0" borderId="0" xfId="369" applyFont="1" applyAlignment="1">
      <alignment vertical="center"/>
    </xf>
    <xf numFmtId="2" fontId="27" fillId="0" borderId="0" xfId="369" applyNumberFormat="1" applyFont="1"/>
    <xf numFmtId="0" fontId="26" fillId="0" borderId="22" xfId="369" applyFont="1" applyBorder="1" applyAlignment="1">
      <alignment horizontal="center" vertical="center"/>
    </xf>
    <xf numFmtId="0" fontId="26" fillId="0" borderId="23" xfId="369" applyFont="1" applyBorder="1" applyAlignment="1">
      <alignment horizontal="center" vertical="center"/>
    </xf>
    <xf numFmtId="2" fontId="27" fillId="0" borderId="1" xfId="369" applyNumberFormat="1" applyFont="1" applyBorder="1" applyAlignment="1">
      <alignment vertical="center"/>
    </xf>
    <xf numFmtId="2" fontId="27" fillId="0" borderId="2" xfId="369" applyNumberFormat="1" applyFont="1" applyBorder="1" applyAlignment="1">
      <alignment vertical="center"/>
    </xf>
    <xf numFmtId="0" fontId="26" fillId="0" borderId="0" xfId="369" applyFont="1"/>
    <xf numFmtId="10" fontId="27" fillId="0" borderId="0" xfId="369" applyNumberFormat="1" applyFont="1"/>
    <xf numFmtId="0" fontId="27" fillId="0" borderId="0" xfId="369" applyFont="1" applyFill="1"/>
    <xf numFmtId="2" fontId="27" fillId="0" borderId="0" xfId="369" applyNumberFormat="1" applyFont="1" applyFill="1"/>
    <xf numFmtId="166" fontId="27" fillId="0" borderId="18" xfId="369" applyNumberFormat="1" applyFont="1" applyBorder="1" applyAlignment="1">
      <alignment vertical="center"/>
    </xf>
    <xf numFmtId="166" fontId="27" fillId="0" borderId="12" xfId="369" applyNumberFormat="1" applyFont="1" applyBorder="1" applyAlignment="1">
      <alignment vertical="center"/>
    </xf>
    <xf numFmtId="166" fontId="27" fillId="0" borderId="19" xfId="369" applyNumberFormat="1" applyFont="1" applyBorder="1" applyAlignment="1">
      <alignment vertical="center"/>
    </xf>
    <xf numFmtId="2" fontId="27" fillId="0" borderId="0" xfId="369" applyNumberFormat="1" applyFont="1" applyAlignment="1">
      <alignment horizontal="center" vertical="center"/>
    </xf>
    <xf numFmtId="2" fontId="30" fillId="0" borderId="0" xfId="369" applyNumberFormat="1" applyFont="1" applyAlignment="1">
      <alignment horizontal="center" vertical="center"/>
    </xf>
    <xf numFmtId="2" fontId="29" fillId="0" borderId="0" xfId="369" applyNumberFormat="1" applyFont="1" applyAlignment="1">
      <alignment horizontal="center" vertical="center"/>
    </xf>
    <xf numFmtId="0" fontId="29" fillId="0" borderId="0" xfId="369" applyFont="1" applyAlignment="1">
      <alignment horizontal="center" vertical="center"/>
    </xf>
    <xf numFmtId="0" fontId="27" fillId="0" borderId="0" xfId="369" applyFont="1" applyAlignment="1">
      <alignment horizontal="center" vertical="center"/>
    </xf>
    <xf numFmtId="2" fontId="30" fillId="0" borderId="0" xfId="369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top"/>
    </xf>
    <xf numFmtId="0" fontId="26" fillId="0" borderId="16" xfId="369" applyFont="1" applyBorder="1" applyAlignment="1">
      <alignment horizontal="center" vertical="center"/>
    </xf>
    <xf numFmtId="0" fontId="26" fillId="0" borderId="0" xfId="369" applyFont="1" applyAlignment="1">
      <alignment horizontal="center" vertical="center"/>
    </xf>
    <xf numFmtId="0" fontId="26" fillId="0" borderId="17" xfId="369" applyFont="1" applyBorder="1" applyAlignment="1">
      <alignment horizontal="center" vertical="center"/>
    </xf>
    <xf numFmtId="0" fontId="26" fillId="13" borderId="0" xfId="369" applyFont="1" applyFill="1"/>
    <xf numFmtId="0" fontId="27" fillId="13" borderId="0" xfId="369" applyFont="1" applyFill="1"/>
    <xf numFmtId="0" fontId="26" fillId="13" borderId="0" xfId="369" applyFont="1" applyFill="1" applyAlignment="1">
      <alignment horizontal="center" vertical="center"/>
    </xf>
    <xf numFmtId="10" fontId="27" fillId="13" borderId="0" xfId="369" applyNumberFormat="1" applyFont="1" applyFill="1"/>
    <xf numFmtId="0" fontId="26" fillId="0" borderId="0" xfId="369" applyFont="1" applyFill="1" applyAlignment="1">
      <alignment horizontal="center" vertical="center"/>
    </xf>
    <xf numFmtId="0" fontId="26" fillId="0" borderId="16" xfId="369" applyFont="1" applyFill="1" applyBorder="1" applyAlignment="1">
      <alignment horizontal="center" vertical="center"/>
    </xf>
    <xf numFmtId="0" fontId="26" fillId="0" borderId="17" xfId="369" applyFont="1" applyFill="1" applyBorder="1" applyAlignment="1">
      <alignment horizontal="center" vertical="center"/>
    </xf>
    <xf numFmtId="2" fontId="27" fillId="0" borderId="0" xfId="369" applyNumberFormat="1" applyFont="1" applyFill="1" applyAlignment="1">
      <alignment vertical="center"/>
    </xf>
    <xf numFmtId="166" fontId="27" fillId="0" borderId="18" xfId="369" applyNumberFormat="1" applyFont="1" applyFill="1" applyBorder="1" applyAlignment="1">
      <alignment vertical="center"/>
    </xf>
    <xf numFmtId="166" fontId="27" fillId="0" borderId="12" xfId="369" applyNumberFormat="1" applyFont="1" applyFill="1" applyBorder="1" applyAlignment="1">
      <alignment vertical="center"/>
    </xf>
    <xf numFmtId="166" fontId="27" fillId="0" borderId="19" xfId="369" applyNumberFormat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1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3" applyFont="1" applyFill="1"/>
    <xf numFmtId="0" fontId="1" fillId="0" borderId="0" xfId="0" applyFont="1" applyFill="1" applyAlignment="1">
      <alignment horizontal="center" vertical="top"/>
    </xf>
    <xf numFmtId="0" fontId="6" fillId="0" borderId="12" xfId="3" applyFont="1" applyFill="1" applyBorder="1"/>
    <xf numFmtId="0" fontId="6" fillId="0" borderId="12" xfId="3" applyFont="1" applyFill="1" applyBorder="1" applyAlignment="1">
      <alignment horizontal="center"/>
    </xf>
    <xf numFmtId="0" fontId="11" fillId="0" borderId="0" xfId="0" applyFont="1" applyFill="1"/>
    <xf numFmtId="0" fontId="6" fillId="0" borderId="0" xfId="0" applyFont="1" applyFill="1" applyAlignment="1">
      <alignment vertical="center" wrapText="1"/>
    </xf>
    <xf numFmtId="49" fontId="6" fillId="0" borderId="0" xfId="0" applyNumberFormat="1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25" fillId="0" borderId="5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/>
    </xf>
    <xf numFmtId="0" fontId="25" fillId="0" borderId="5" xfId="3" applyFont="1" applyFill="1" applyBorder="1" applyAlignment="1">
      <alignment horizontal="center" vertical="center"/>
    </xf>
    <xf numFmtId="0" fontId="25" fillId="0" borderId="10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/>
    </xf>
    <xf numFmtId="0" fontId="25" fillId="0" borderId="11" xfId="3" applyFont="1" applyFill="1" applyBorder="1" applyAlignment="1">
      <alignment horizontal="center" vertical="center"/>
    </xf>
    <xf numFmtId="0" fontId="26" fillId="0" borderId="13" xfId="369" applyFont="1" applyBorder="1" applyAlignment="1">
      <alignment horizontal="center" vertical="center"/>
    </xf>
    <xf numFmtId="0" fontId="26" fillId="0" borderId="14" xfId="369" applyFont="1" applyBorder="1" applyAlignment="1">
      <alignment horizontal="center" vertical="center"/>
    </xf>
    <xf numFmtId="0" fontId="26" fillId="0" borderId="15" xfId="369" applyFont="1" applyBorder="1" applyAlignment="1">
      <alignment horizontal="center" vertical="center"/>
    </xf>
    <xf numFmtId="0" fontId="26" fillId="0" borderId="16" xfId="369" applyFont="1" applyBorder="1" applyAlignment="1">
      <alignment horizontal="center" vertical="center"/>
    </xf>
    <xf numFmtId="0" fontId="26" fillId="0" borderId="0" xfId="369" applyFont="1" applyAlignment="1">
      <alignment horizontal="center" vertical="center"/>
    </xf>
    <xf numFmtId="0" fontId="26" fillId="0" borderId="17" xfId="369" applyFont="1" applyBorder="1" applyAlignment="1">
      <alignment horizontal="center" vertical="center"/>
    </xf>
    <xf numFmtId="0" fontId="26" fillId="0" borderId="13" xfId="369" applyFont="1" applyFill="1" applyBorder="1" applyAlignment="1">
      <alignment horizontal="center" vertical="center"/>
    </xf>
    <xf numFmtId="0" fontId="26" fillId="0" borderId="14" xfId="369" applyFont="1" applyFill="1" applyBorder="1" applyAlignment="1">
      <alignment horizontal="center" vertical="center"/>
    </xf>
    <xf numFmtId="0" fontId="26" fillId="0" borderId="15" xfId="369" applyFont="1" applyFill="1" applyBorder="1" applyAlignment="1">
      <alignment horizontal="center" vertical="center"/>
    </xf>
    <xf numFmtId="0" fontId="26" fillId="0" borderId="16" xfId="369" applyFont="1" applyFill="1" applyBorder="1" applyAlignment="1">
      <alignment horizontal="center" vertical="center"/>
    </xf>
    <xf numFmtId="0" fontId="26" fillId="0" borderId="0" xfId="369" applyFont="1" applyFill="1" applyAlignment="1">
      <alignment horizontal="center" vertical="center"/>
    </xf>
    <xf numFmtId="0" fontId="26" fillId="0" borderId="17" xfId="369" applyFont="1" applyFill="1" applyBorder="1" applyAlignment="1">
      <alignment horizontal="center" vertical="center"/>
    </xf>
    <xf numFmtId="0" fontId="26" fillId="0" borderId="20" xfId="369" applyFont="1" applyBorder="1" applyAlignment="1">
      <alignment horizontal="center" vertical="center"/>
    </xf>
    <xf numFmtId="0" fontId="26" fillId="0" borderId="21" xfId="369" applyFont="1" applyBorder="1" applyAlignment="1">
      <alignment horizontal="center" vertical="center"/>
    </xf>
    <xf numFmtId="0" fontId="26" fillId="0" borderId="22" xfId="369" applyFont="1" applyBorder="1" applyAlignment="1">
      <alignment horizontal="center" vertical="center"/>
    </xf>
    <xf numFmtId="0" fontId="26" fillId="0" borderId="23" xfId="369" applyFont="1" applyBorder="1" applyAlignment="1">
      <alignment horizontal="center" vertical="center"/>
    </xf>
  </cellXfs>
  <cellStyles count="370"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6" builtinId="9" hidden="1"/>
    <cellStyle name="Followed Hyperlink" xfId="368" builtinId="9" hidden="1"/>
    <cellStyle name="Followed Hyperlink" xfId="364" builtinId="9" hidden="1"/>
    <cellStyle name="Followed Hyperlink" xfId="356" builtinId="9" hidden="1"/>
    <cellStyle name="Followed Hyperlink" xfId="348" builtinId="9" hidden="1"/>
    <cellStyle name="Followed Hyperlink" xfId="340" builtinId="9" hidden="1"/>
    <cellStyle name="Followed Hyperlink" xfId="332" builtinId="9" hidden="1"/>
    <cellStyle name="Followed Hyperlink" xfId="324" builtinId="9" hidden="1"/>
    <cellStyle name="Followed Hyperlink" xfId="316" builtinId="9" hidden="1"/>
    <cellStyle name="Followed Hyperlink" xfId="308" builtinId="9" hidden="1"/>
    <cellStyle name="Followed Hyperlink" xfId="300" builtinId="9" hidden="1"/>
    <cellStyle name="Followed Hyperlink" xfId="292" builtinId="9" hidden="1"/>
    <cellStyle name="Followed Hyperlink" xfId="284" builtinId="9" hidden="1"/>
    <cellStyle name="Followed Hyperlink" xfId="276" builtinId="9" hidden="1"/>
    <cellStyle name="Followed Hyperlink" xfId="268" builtinId="9" hidden="1"/>
    <cellStyle name="Followed Hyperlink" xfId="260" builtinId="9" hidden="1"/>
    <cellStyle name="Followed Hyperlink" xfId="252" builtinId="9" hidden="1"/>
    <cellStyle name="Followed Hyperlink" xfId="244" builtinId="9" hidden="1"/>
    <cellStyle name="Followed Hyperlink" xfId="236" builtinId="9" hidden="1"/>
    <cellStyle name="Followed Hyperlink" xfId="228" builtinId="9" hidden="1"/>
    <cellStyle name="Followed Hyperlink" xfId="220" builtinId="9" hidden="1"/>
    <cellStyle name="Followed Hyperlink" xfId="212" builtinId="9" hidden="1"/>
    <cellStyle name="Followed Hyperlink" xfId="204" builtinId="9" hidden="1"/>
    <cellStyle name="Followed Hyperlink" xfId="196" builtinId="9" hidden="1"/>
    <cellStyle name="Followed Hyperlink" xfId="188" builtinId="9" hidden="1"/>
    <cellStyle name="Followed Hyperlink" xfId="180" builtinId="9" hidden="1"/>
    <cellStyle name="Followed Hyperlink" xfId="172" builtinId="9" hidden="1"/>
    <cellStyle name="Followed Hyperlink" xfId="164" builtinId="9" hidden="1"/>
    <cellStyle name="Followed Hyperlink" xfId="156" builtinId="9" hidden="1"/>
    <cellStyle name="Followed Hyperlink" xfId="148" builtinId="9" hidden="1"/>
    <cellStyle name="Followed Hyperlink" xfId="66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32" builtinId="9" hidden="1"/>
    <cellStyle name="Followed Hyperlink" xfId="116" builtinId="9" hidden="1"/>
    <cellStyle name="Followed Hyperlink" xfId="100" builtinId="9" hidden="1"/>
    <cellStyle name="Followed Hyperlink" xfId="84" builtinId="9" hidden="1"/>
    <cellStyle name="Followed Hyperlink" xfId="68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52" builtinId="9" hidden="1"/>
    <cellStyle name="Followed Hyperlink" xfId="18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2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8" builtinId="9" hidden="1"/>
    <cellStyle name="Followed Hyperlink" xfId="10" builtinId="9" hidden="1"/>
    <cellStyle name="Followed Hyperlink" xfId="6" builtinId="9" hidden="1"/>
    <cellStyle name="Hyperlink" xfId="73" builtinId="8" hidden="1"/>
    <cellStyle name="Hyperlink" xfId="77" builtinId="8" hidden="1"/>
    <cellStyle name="Hyperlink" xfId="81" builtinId="8" hidden="1"/>
    <cellStyle name="Hyperlink" xfId="85" builtinId="8" hidden="1"/>
    <cellStyle name="Hyperlink" xfId="89" builtinId="8" hidden="1"/>
    <cellStyle name="Hyperlink" xfId="93" builtinId="8" hidden="1"/>
    <cellStyle name="Hyperlink" xfId="97" builtinId="8" hidden="1"/>
    <cellStyle name="Hyperlink" xfId="101" builtinId="8" hidden="1"/>
    <cellStyle name="Hyperlink" xfId="105" builtinId="8" hidden="1"/>
    <cellStyle name="Hyperlink" xfId="109" builtinId="8" hidden="1"/>
    <cellStyle name="Hyperlink" xfId="113" builtinId="8" hidden="1"/>
    <cellStyle name="Hyperlink" xfId="117" builtinId="8" hidden="1"/>
    <cellStyle name="Hyperlink" xfId="121" builtinId="8" hidden="1"/>
    <cellStyle name="Hyperlink" xfId="125" builtinId="8" hidden="1"/>
    <cellStyle name="Hyperlink" xfId="129" builtinId="8" hidden="1"/>
    <cellStyle name="Hyperlink" xfId="133" builtinId="8" hidden="1"/>
    <cellStyle name="Hyperlink" xfId="137" builtinId="8" hidden="1"/>
    <cellStyle name="Hyperlink" xfId="141" builtinId="8" hidden="1"/>
    <cellStyle name="Hyperlink" xfId="145" builtinId="8" hidden="1"/>
    <cellStyle name="Hyperlink" xfId="149" builtinId="8" hidden="1"/>
    <cellStyle name="Hyperlink" xfId="153" builtinId="8" hidden="1"/>
    <cellStyle name="Hyperlink" xfId="157" builtinId="8" hidden="1"/>
    <cellStyle name="Hyperlink" xfId="161" builtinId="8" hidden="1"/>
    <cellStyle name="Hyperlink" xfId="165" builtinId="8" hidden="1"/>
    <cellStyle name="Hyperlink" xfId="169" builtinId="8" hidden="1"/>
    <cellStyle name="Hyperlink" xfId="173" builtinId="8" hidden="1"/>
    <cellStyle name="Hyperlink" xfId="177" builtinId="8" hidden="1"/>
    <cellStyle name="Hyperlink" xfId="181" builtinId="8" hidden="1"/>
    <cellStyle name="Hyperlink" xfId="185" builtinId="8" hidden="1"/>
    <cellStyle name="Hyperlink" xfId="189" builtinId="8" hidden="1"/>
    <cellStyle name="Hyperlink" xfId="193" builtinId="8" hidden="1"/>
    <cellStyle name="Hyperlink" xfId="197" builtinId="8" hidden="1"/>
    <cellStyle name="Hyperlink" xfId="201" builtinId="8" hidden="1"/>
    <cellStyle name="Hyperlink" xfId="205" builtinId="8" hidden="1"/>
    <cellStyle name="Hyperlink" xfId="209" builtinId="8" hidden="1"/>
    <cellStyle name="Hyperlink" xfId="213" builtinId="8" hidden="1"/>
    <cellStyle name="Hyperlink" xfId="217" builtinId="8" hidden="1"/>
    <cellStyle name="Hyperlink" xfId="221" builtinId="8" hidden="1"/>
    <cellStyle name="Hyperlink" xfId="225" builtinId="8" hidden="1"/>
    <cellStyle name="Hyperlink" xfId="229" builtinId="8" hidden="1"/>
    <cellStyle name="Hyperlink" xfId="233" builtinId="8" hidden="1"/>
    <cellStyle name="Hyperlink" xfId="237" builtinId="8" hidden="1"/>
    <cellStyle name="Hyperlink" xfId="241" builtinId="8" hidden="1"/>
    <cellStyle name="Hyperlink" xfId="245" builtinId="8" hidden="1"/>
    <cellStyle name="Hyperlink" xfId="249" builtinId="8" hidden="1"/>
    <cellStyle name="Hyperlink" xfId="253" builtinId="8" hidden="1"/>
    <cellStyle name="Hyperlink" xfId="257" builtinId="8" hidden="1"/>
    <cellStyle name="Hyperlink" xfId="261" builtinId="8" hidden="1"/>
    <cellStyle name="Hyperlink" xfId="265" builtinId="8" hidden="1"/>
    <cellStyle name="Hyperlink" xfId="269" builtinId="8" hidden="1"/>
    <cellStyle name="Hyperlink" xfId="273" builtinId="8" hidden="1"/>
    <cellStyle name="Hyperlink" xfId="277" builtinId="8" hidden="1"/>
    <cellStyle name="Hyperlink" xfId="281" builtinId="8" hidden="1"/>
    <cellStyle name="Hyperlink" xfId="285" builtinId="8" hidden="1"/>
    <cellStyle name="Hyperlink" xfId="289" builtinId="8" hidden="1"/>
    <cellStyle name="Hyperlink" xfId="293" builtinId="8" hidden="1"/>
    <cellStyle name="Hyperlink" xfId="297" builtinId="8" hidden="1"/>
    <cellStyle name="Hyperlink" xfId="301" builtinId="8" hidden="1"/>
    <cellStyle name="Hyperlink" xfId="305" builtinId="8" hidden="1"/>
    <cellStyle name="Hyperlink" xfId="309" builtinId="8" hidden="1"/>
    <cellStyle name="Hyperlink" xfId="313" builtinId="8" hidden="1"/>
    <cellStyle name="Hyperlink" xfId="317" builtinId="8" hidden="1"/>
    <cellStyle name="Hyperlink" xfId="321" builtinId="8" hidden="1"/>
    <cellStyle name="Hyperlink" xfId="325" builtinId="8" hidden="1"/>
    <cellStyle name="Hyperlink" xfId="329" builtinId="8" hidden="1"/>
    <cellStyle name="Hyperlink" xfId="333" builtinId="8" hidden="1"/>
    <cellStyle name="Hyperlink" xfId="337" builtinId="8" hidden="1"/>
    <cellStyle name="Hyperlink" xfId="341" builtinId="8" hidden="1"/>
    <cellStyle name="Hyperlink" xfId="345" builtinId="8" hidden="1"/>
    <cellStyle name="Hyperlink" xfId="349" builtinId="8" hidden="1"/>
    <cellStyle name="Hyperlink" xfId="353" builtinId="8" hidden="1"/>
    <cellStyle name="Hyperlink" xfId="357" builtinId="8" hidden="1"/>
    <cellStyle name="Hyperlink" xfId="361" builtinId="8" hidden="1"/>
    <cellStyle name="Hyperlink" xfId="365" builtinId="8" hidden="1"/>
    <cellStyle name="Hyperlink" xfId="367" builtinId="8" hidden="1"/>
    <cellStyle name="Hyperlink" xfId="363" builtinId="8" hidden="1"/>
    <cellStyle name="Hyperlink" xfId="359" builtinId="8" hidden="1"/>
    <cellStyle name="Hyperlink" xfId="355" builtinId="8" hidden="1"/>
    <cellStyle name="Hyperlink" xfId="351" builtinId="8" hidden="1"/>
    <cellStyle name="Hyperlink" xfId="347" builtinId="8" hidden="1"/>
    <cellStyle name="Hyperlink" xfId="343" builtinId="8" hidden="1"/>
    <cellStyle name="Hyperlink" xfId="339" builtinId="8" hidden="1"/>
    <cellStyle name="Hyperlink" xfId="335" builtinId="8" hidden="1"/>
    <cellStyle name="Hyperlink" xfId="331" builtinId="8" hidden="1"/>
    <cellStyle name="Hyperlink" xfId="327" builtinId="8" hidden="1"/>
    <cellStyle name="Hyperlink" xfId="323" builtinId="8" hidden="1"/>
    <cellStyle name="Hyperlink" xfId="319" builtinId="8" hidden="1"/>
    <cellStyle name="Hyperlink" xfId="315" builtinId="8" hidden="1"/>
    <cellStyle name="Hyperlink" xfId="311" builtinId="8" hidden="1"/>
    <cellStyle name="Hyperlink" xfId="307" builtinId="8" hidden="1"/>
    <cellStyle name="Hyperlink" xfId="303" builtinId="8" hidden="1"/>
    <cellStyle name="Hyperlink" xfId="299" builtinId="8" hidden="1"/>
    <cellStyle name="Hyperlink" xfId="295" builtinId="8" hidden="1"/>
    <cellStyle name="Hyperlink" xfId="291" builtinId="8" hidden="1"/>
    <cellStyle name="Hyperlink" xfId="287" builtinId="8" hidden="1"/>
    <cellStyle name="Hyperlink" xfId="283" builtinId="8" hidden="1"/>
    <cellStyle name="Hyperlink" xfId="279" builtinId="8" hidden="1"/>
    <cellStyle name="Hyperlink" xfId="275" builtinId="8" hidden="1"/>
    <cellStyle name="Hyperlink" xfId="271" builtinId="8" hidden="1"/>
    <cellStyle name="Hyperlink" xfId="267" builtinId="8" hidden="1"/>
    <cellStyle name="Hyperlink" xfId="263" builtinId="8" hidden="1"/>
    <cellStyle name="Hyperlink" xfId="259" builtinId="8" hidden="1"/>
    <cellStyle name="Hyperlink" xfId="255" builtinId="8" hidden="1"/>
    <cellStyle name="Hyperlink" xfId="251" builtinId="8" hidden="1"/>
    <cellStyle name="Hyperlink" xfId="247" builtinId="8" hidden="1"/>
    <cellStyle name="Hyperlink" xfId="243" builtinId="8" hidden="1"/>
    <cellStyle name="Hyperlink" xfId="239" builtinId="8" hidden="1"/>
    <cellStyle name="Hyperlink" xfId="235" builtinId="8" hidden="1"/>
    <cellStyle name="Hyperlink" xfId="231" builtinId="8" hidden="1"/>
    <cellStyle name="Hyperlink" xfId="227" builtinId="8" hidden="1"/>
    <cellStyle name="Hyperlink" xfId="223" builtinId="8" hidden="1"/>
    <cellStyle name="Hyperlink" xfId="219" builtinId="8" hidden="1"/>
    <cellStyle name="Hyperlink" xfId="215" builtinId="8" hidden="1"/>
    <cellStyle name="Hyperlink" xfId="211" builtinId="8" hidden="1"/>
    <cellStyle name="Hyperlink" xfId="207" builtinId="8" hidden="1"/>
    <cellStyle name="Hyperlink" xfId="203" builtinId="8" hidden="1"/>
    <cellStyle name="Hyperlink" xfId="199" builtinId="8" hidden="1"/>
    <cellStyle name="Hyperlink" xfId="195" builtinId="8" hidden="1"/>
    <cellStyle name="Hyperlink" xfId="191" builtinId="8" hidden="1"/>
    <cellStyle name="Hyperlink" xfId="187" builtinId="8" hidden="1"/>
    <cellStyle name="Hyperlink" xfId="183" builtinId="8" hidden="1"/>
    <cellStyle name="Hyperlink" xfId="179" builtinId="8" hidden="1"/>
    <cellStyle name="Hyperlink" xfId="175" builtinId="8" hidden="1"/>
    <cellStyle name="Hyperlink" xfId="171" builtinId="8" hidden="1"/>
    <cellStyle name="Hyperlink" xfId="167" builtinId="8" hidden="1"/>
    <cellStyle name="Hyperlink" xfId="163" builtinId="8" hidden="1"/>
    <cellStyle name="Hyperlink" xfId="159" builtinId="8" hidden="1"/>
    <cellStyle name="Hyperlink" xfId="155" builtinId="8" hidden="1"/>
    <cellStyle name="Hyperlink" xfId="151" builtinId="8" hidden="1"/>
    <cellStyle name="Hyperlink" xfId="147" builtinId="8" hidden="1"/>
    <cellStyle name="Hyperlink" xfId="143" builtinId="8" hidden="1"/>
    <cellStyle name="Hyperlink" xfId="139" builtinId="8" hidden="1"/>
    <cellStyle name="Hyperlink" xfId="135" builtinId="8" hidden="1"/>
    <cellStyle name="Hyperlink" xfId="131" builtinId="8" hidden="1"/>
    <cellStyle name="Hyperlink" xfId="127" builtinId="8" hidden="1"/>
    <cellStyle name="Hyperlink" xfId="123" builtinId="8" hidden="1"/>
    <cellStyle name="Hyperlink" xfId="119" builtinId="8" hidden="1"/>
    <cellStyle name="Hyperlink" xfId="115" builtinId="8" hidden="1"/>
    <cellStyle name="Hyperlink" xfId="111" builtinId="8" hidden="1"/>
    <cellStyle name="Hyperlink" xfId="107" builtinId="8" hidden="1"/>
    <cellStyle name="Hyperlink" xfId="103" builtinId="8" hidden="1"/>
    <cellStyle name="Hyperlink" xfId="99" builtinId="8" hidden="1"/>
    <cellStyle name="Hyperlink" xfId="95" builtinId="8" hidden="1"/>
    <cellStyle name="Hyperlink" xfId="91" builtinId="8" hidden="1"/>
    <cellStyle name="Hyperlink" xfId="87" builtinId="8" hidden="1"/>
    <cellStyle name="Hyperlink" xfId="83" builtinId="8" hidden="1"/>
    <cellStyle name="Hyperlink" xfId="79" builtinId="8" hidden="1"/>
    <cellStyle name="Hyperlink" xfId="75" builtinId="8" hidden="1"/>
    <cellStyle name="Hyperlink" xfId="71" builtinId="8" hidden="1"/>
    <cellStyle name="Hyperlink" xfId="27" builtinId="8" hidden="1"/>
    <cellStyle name="Hyperlink" xfId="29" builtinId="8" hidden="1"/>
    <cellStyle name="Hyperlink" xfId="33" builtinId="8" hidden="1"/>
    <cellStyle name="Hyperlink" xfId="35" builtinId="8" hidden="1"/>
    <cellStyle name="Hyperlink" xfId="37" builtinId="8" hidden="1"/>
    <cellStyle name="Hyperlink" xfId="41" builtinId="8" hidden="1"/>
    <cellStyle name="Hyperlink" xfId="43" builtinId="8" hidden="1"/>
    <cellStyle name="Hyperlink" xfId="45" builtinId="8" hidden="1"/>
    <cellStyle name="Hyperlink" xfId="49" builtinId="8" hidden="1"/>
    <cellStyle name="Hyperlink" xfId="51" builtinId="8" hidden="1"/>
    <cellStyle name="Hyperlink" xfId="53" builtinId="8" hidden="1"/>
    <cellStyle name="Hyperlink" xfId="57" builtinId="8" hidden="1"/>
    <cellStyle name="Hyperlink" xfId="59" builtinId="8" hidden="1"/>
    <cellStyle name="Hyperlink" xfId="61" builtinId="8" hidden="1"/>
    <cellStyle name="Hyperlink" xfId="65" builtinId="8" hidden="1"/>
    <cellStyle name="Hyperlink" xfId="67" builtinId="8" hidden="1"/>
    <cellStyle name="Hyperlink" xfId="69" builtinId="8" hidden="1"/>
    <cellStyle name="Hyperlink" xfId="63" builtinId="8" hidden="1"/>
    <cellStyle name="Hyperlink" xfId="55" builtinId="8" hidden="1"/>
    <cellStyle name="Hyperlink" xfId="47" builtinId="8" hidden="1"/>
    <cellStyle name="Hyperlink" xfId="39" builtinId="8" hidden="1"/>
    <cellStyle name="Hyperlink" xfId="31" builtinId="8" hidden="1"/>
    <cellStyle name="Hyperlink" xfId="13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15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" xfId="1" xr:uid="{00000000-0005-0000-0000-00006D010000}"/>
    <cellStyle name="Normal 2 2" xfId="2" xr:uid="{00000000-0005-0000-0000-00006E010000}"/>
    <cellStyle name="Normal 3" xfId="3" xr:uid="{00000000-0005-0000-0000-00006F010000}"/>
    <cellStyle name="Normal 4" xfId="4" xr:uid="{00000000-0005-0000-0000-000070010000}"/>
    <cellStyle name="Normal 5" xfId="369" xr:uid="{A33A6885-D1CA-B642-A420-E297AAD143A8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F81BD"/>
      <color rgb="FFC0C0C0"/>
      <color rgb="FF008080"/>
      <color rgb="FF9071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"/>
  <sheetViews>
    <sheetView tabSelected="1" topLeftCell="E58" zoomScale="117" zoomScaleNormal="100" zoomScaleSheetLayoutView="100" zoomScalePageLayoutView="80" workbookViewId="0">
      <selection activeCell="P88" sqref="P88"/>
    </sheetView>
  </sheetViews>
  <sheetFormatPr baseColWidth="10" defaultColWidth="8.6640625" defaultRowHeight="13" x14ac:dyDescent="0.15"/>
  <cols>
    <col min="1" max="1" width="8.33203125" style="30" customWidth="1"/>
    <col min="2" max="2" width="4.6640625" style="30" customWidth="1"/>
    <col min="3" max="3" width="28.6640625" style="44" customWidth="1"/>
    <col min="4" max="4" width="13.33203125" style="45" customWidth="1"/>
    <col min="5" max="5" width="63" style="30" customWidth="1"/>
    <col min="6" max="6" width="12" style="30" customWidth="1"/>
    <col min="7" max="7" width="9.6640625" style="48" customWidth="1"/>
    <col min="8" max="8" width="9.6640625" style="30" customWidth="1"/>
    <col min="9" max="9" width="12.6640625" style="28" customWidth="1"/>
    <col min="10" max="10" width="12.6640625" style="173" customWidth="1"/>
    <col min="11" max="12" width="12.6640625" style="47" customWidth="1"/>
    <col min="13" max="13" width="12.6640625" style="46" customWidth="1"/>
    <col min="14" max="16384" width="8.6640625" style="30"/>
  </cols>
  <sheetData>
    <row r="1" spans="1:14" ht="29" thickBot="1" x14ac:dyDescent="0.2">
      <c r="A1" s="7" t="s">
        <v>7</v>
      </c>
      <c r="B1" s="49" t="s">
        <v>8</v>
      </c>
      <c r="C1" s="8" t="s">
        <v>9</v>
      </c>
      <c r="D1" s="155"/>
      <c r="E1" s="7" t="s">
        <v>10</v>
      </c>
      <c r="F1" s="9" t="s">
        <v>11</v>
      </c>
      <c r="G1" s="10" t="s">
        <v>12</v>
      </c>
      <c r="H1" s="8" t="s">
        <v>13</v>
      </c>
      <c r="I1" s="156"/>
      <c r="J1" s="168"/>
      <c r="K1" s="11" t="s">
        <v>14</v>
      </c>
      <c r="L1" s="12" t="s">
        <v>15</v>
      </c>
      <c r="M1" s="13" t="s">
        <v>0</v>
      </c>
    </row>
    <row r="2" spans="1:14" x14ac:dyDescent="0.15">
      <c r="A2" s="14"/>
      <c r="B2" s="14"/>
      <c r="C2" s="15"/>
      <c r="D2" s="16"/>
      <c r="E2" s="2"/>
      <c r="F2" s="2"/>
      <c r="G2" s="3"/>
      <c r="H2" s="2"/>
      <c r="I2" s="17"/>
      <c r="J2" s="169"/>
      <c r="K2" s="18"/>
      <c r="L2" s="18"/>
      <c r="M2" s="19"/>
    </row>
    <row r="3" spans="1:14" s="22" customFormat="1" ht="14" x14ac:dyDescent="0.2">
      <c r="A3" s="20" t="s">
        <v>16</v>
      </c>
      <c r="B3" s="20" t="s">
        <v>17</v>
      </c>
      <c r="C3" s="129" t="s">
        <v>18</v>
      </c>
      <c r="D3" s="21" t="s">
        <v>17</v>
      </c>
      <c r="E3" s="54"/>
      <c r="F3" s="54"/>
      <c r="G3" s="54"/>
      <c r="H3" s="55"/>
      <c r="I3" s="63">
        <f>SUM(I4:I12)</f>
        <v>27.30142857142857</v>
      </c>
      <c r="J3" s="161">
        <f>I3/2</f>
        <v>13.650714285714285</v>
      </c>
      <c r="K3" s="23"/>
      <c r="L3" s="23"/>
      <c r="M3" s="24">
        <v>1</v>
      </c>
    </row>
    <row r="4" spans="1:14" s="26" customFormat="1" ht="14" x14ac:dyDescent="0.2">
      <c r="A4" s="25"/>
      <c r="B4" s="25"/>
      <c r="C4" s="1"/>
      <c r="D4" s="37"/>
      <c r="E4" s="122" t="s">
        <v>29</v>
      </c>
      <c r="F4" s="123" t="s">
        <v>2</v>
      </c>
      <c r="G4" s="124" t="s">
        <v>30</v>
      </c>
      <c r="H4" s="132">
        <v>4</v>
      </c>
      <c r="I4" s="104">
        <f>SUM(H4:H6)</f>
        <v>8.5714285714285712</v>
      </c>
      <c r="J4" s="161"/>
      <c r="K4" s="27"/>
      <c r="L4" s="27"/>
      <c r="M4" s="6"/>
    </row>
    <row r="5" spans="1:14" s="26" customFormat="1" ht="14" x14ac:dyDescent="0.2">
      <c r="A5" s="25"/>
      <c r="B5" s="25"/>
      <c r="C5" s="1"/>
      <c r="D5" s="21"/>
      <c r="E5" s="122" t="s">
        <v>61</v>
      </c>
      <c r="F5" s="123" t="s">
        <v>2</v>
      </c>
      <c r="G5" s="124" t="s">
        <v>34</v>
      </c>
      <c r="H5" s="132">
        <f>7/14*4</f>
        <v>2</v>
      </c>
      <c r="I5" s="104"/>
      <c r="J5" s="161"/>
      <c r="K5" s="27"/>
      <c r="L5" s="27"/>
      <c r="M5" s="6"/>
    </row>
    <row r="6" spans="1:14" ht="14" thickBot="1" x14ac:dyDescent="0.2">
      <c r="A6" s="59"/>
      <c r="B6" s="82"/>
      <c r="C6" s="59"/>
      <c r="D6" s="109"/>
      <c r="E6" s="119" t="s">
        <v>41</v>
      </c>
      <c r="F6" s="120" t="s">
        <v>2</v>
      </c>
      <c r="G6" s="121" t="s">
        <v>34</v>
      </c>
      <c r="H6" s="175">
        <f>6/14*6</f>
        <v>2.5714285714285712</v>
      </c>
      <c r="I6" s="159"/>
      <c r="J6" s="92"/>
      <c r="K6" s="74"/>
      <c r="L6" s="93"/>
      <c r="M6" s="93"/>
    </row>
    <row r="7" spans="1:14" s="22" customFormat="1" ht="14" x14ac:dyDescent="0.2">
      <c r="A7" s="25"/>
      <c r="B7" s="25"/>
      <c r="C7" s="1"/>
      <c r="D7" s="37"/>
      <c r="E7" s="122" t="s">
        <v>19</v>
      </c>
      <c r="F7" s="123" t="s">
        <v>2</v>
      </c>
      <c r="G7" s="124" t="s">
        <v>20</v>
      </c>
      <c r="H7" s="132">
        <v>4</v>
      </c>
      <c r="I7" s="104">
        <f>SUM(H7:H12)</f>
        <v>7.5</v>
      </c>
      <c r="J7" s="161"/>
      <c r="K7" s="27"/>
      <c r="L7" s="27"/>
      <c r="M7" s="6"/>
    </row>
    <row r="8" spans="1:14" s="22" customFormat="1" ht="14" x14ac:dyDescent="0.2">
      <c r="A8" s="25"/>
      <c r="B8" s="25"/>
      <c r="C8" s="1"/>
      <c r="D8" s="37"/>
      <c r="E8" s="125" t="s">
        <v>121</v>
      </c>
      <c r="F8" s="126" t="s">
        <v>2</v>
      </c>
      <c r="G8" s="127" t="s">
        <v>23</v>
      </c>
      <c r="H8" s="184">
        <v>1.5</v>
      </c>
      <c r="I8" s="62"/>
      <c r="J8" s="161"/>
      <c r="K8" s="27"/>
      <c r="L8" s="27"/>
      <c r="M8" s="6"/>
    </row>
    <row r="9" spans="1:14" s="22" customFormat="1" ht="14" x14ac:dyDescent="0.2">
      <c r="A9" s="25"/>
      <c r="B9" s="25"/>
      <c r="C9" s="1"/>
      <c r="D9" s="21"/>
      <c r="E9" s="154" t="s">
        <v>48</v>
      </c>
      <c r="F9" s="148" t="s">
        <v>5</v>
      </c>
      <c r="G9" s="149" t="s">
        <v>23</v>
      </c>
      <c r="H9" s="176">
        <v>2</v>
      </c>
      <c r="I9" s="137"/>
      <c r="J9" s="161"/>
      <c r="K9" s="27"/>
      <c r="L9" s="27"/>
      <c r="M9" s="6"/>
    </row>
    <row r="10" spans="1:14" s="22" customFormat="1" ht="14" x14ac:dyDescent="0.2">
      <c r="A10" s="25"/>
      <c r="B10" s="25"/>
      <c r="C10" s="1"/>
      <c r="D10" s="21"/>
      <c r="E10" s="151" t="s">
        <v>143</v>
      </c>
      <c r="F10" s="152" t="s">
        <v>6</v>
      </c>
      <c r="G10" s="153"/>
      <c r="H10" s="131"/>
      <c r="I10" s="137">
        <v>2</v>
      </c>
      <c r="J10" s="161"/>
      <c r="K10" s="27"/>
      <c r="L10" s="27"/>
      <c r="M10" s="6"/>
    </row>
    <row r="11" spans="1:14" s="22" customFormat="1" ht="14" x14ac:dyDescent="0.2">
      <c r="A11" s="25"/>
      <c r="B11" s="25"/>
      <c r="C11" s="1"/>
      <c r="D11" s="21"/>
      <c r="E11" s="151" t="s">
        <v>139</v>
      </c>
      <c r="F11" s="152" t="s">
        <v>6</v>
      </c>
      <c r="G11" s="153"/>
      <c r="H11" s="137"/>
      <c r="I11" s="137">
        <v>4</v>
      </c>
      <c r="J11" s="161"/>
      <c r="K11" s="27"/>
      <c r="L11" s="27"/>
      <c r="M11" s="6"/>
    </row>
    <row r="12" spans="1:14" s="22" customFormat="1" ht="14" x14ac:dyDescent="0.2">
      <c r="A12" s="25"/>
      <c r="B12" s="25"/>
      <c r="C12" s="130"/>
      <c r="D12" s="21"/>
      <c r="E12" s="73" t="s">
        <v>140</v>
      </c>
      <c r="F12" s="60"/>
      <c r="G12" s="61"/>
      <c r="H12" s="131"/>
      <c r="I12" s="74">
        <v>5.23</v>
      </c>
      <c r="J12" s="161"/>
      <c r="K12" s="27"/>
      <c r="L12" s="27"/>
      <c r="M12" s="6"/>
    </row>
    <row r="13" spans="1:14" x14ac:dyDescent="0.15">
      <c r="A13" s="31"/>
      <c r="B13" s="31"/>
      <c r="C13" s="32"/>
      <c r="D13" s="33"/>
      <c r="E13" s="4"/>
      <c r="F13" s="4"/>
      <c r="G13" s="5"/>
      <c r="H13" s="5"/>
      <c r="I13" s="34"/>
      <c r="J13" s="162"/>
      <c r="K13" s="35"/>
      <c r="L13" s="35"/>
      <c r="M13" s="36"/>
    </row>
    <row r="14" spans="1:14" s="29" customFormat="1" x14ac:dyDescent="0.15">
      <c r="A14" s="57" t="s">
        <v>26</v>
      </c>
      <c r="B14" s="20" t="s">
        <v>27</v>
      </c>
      <c r="C14" s="58" t="s">
        <v>28</v>
      </c>
      <c r="D14" s="21" t="s">
        <v>38</v>
      </c>
      <c r="E14" s="59"/>
      <c r="F14" s="60"/>
      <c r="G14" s="61"/>
      <c r="H14" s="131"/>
      <c r="I14" s="63">
        <f>SUM(I15:I20)</f>
        <v>18.399999999999999</v>
      </c>
      <c r="J14" s="140">
        <f>I14/2</f>
        <v>9.1999999999999993</v>
      </c>
      <c r="K14" s="23"/>
      <c r="L14" s="23"/>
      <c r="M14" s="24">
        <v>1</v>
      </c>
    </row>
    <row r="15" spans="1:14" ht="14" thickBot="1" x14ac:dyDescent="0.2">
      <c r="A15" s="65"/>
      <c r="B15" s="66"/>
      <c r="C15" s="68"/>
      <c r="D15" s="100"/>
      <c r="E15" s="202" t="s">
        <v>142</v>
      </c>
      <c r="F15" s="203" t="s">
        <v>2</v>
      </c>
      <c r="G15" s="204" t="s">
        <v>34</v>
      </c>
      <c r="H15" s="160">
        <v>4</v>
      </c>
      <c r="I15" s="117">
        <f>SUM(H15:H15)</f>
        <v>4</v>
      </c>
      <c r="J15" s="140"/>
      <c r="K15" s="64"/>
      <c r="L15" s="27"/>
      <c r="M15" s="6"/>
      <c r="N15" s="29"/>
    </row>
    <row r="16" spans="1:14" x14ac:dyDescent="0.15">
      <c r="A16" s="65"/>
      <c r="B16" s="69"/>
      <c r="C16" s="68"/>
      <c r="D16" s="101"/>
      <c r="E16" s="125" t="s">
        <v>121</v>
      </c>
      <c r="F16" s="126" t="s">
        <v>2</v>
      </c>
      <c r="G16" s="127" t="s">
        <v>23</v>
      </c>
      <c r="H16" s="131">
        <v>0.75</v>
      </c>
      <c r="I16" s="104">
        <f>SUM(H16:H17)</f>
        <v>1.25</v>
      </c>
      <c r="J16" s="92"/>
      <c r="K16" s="62"/>
      <c r="L16" s="27"/>
      <c r="M16" s="6"/>
    </row>
    <row r="17" spans="1:13" x14ac:dyDescent="0.15">
      <c r="A17" s="65"/>
      <c r="B17" s="58"/>
      <c r="C17" s="68"/>
      <c r="D17" s="59"/>
      <c r="E17" s="128" t="s">
        <v>35</v>
      </c>
      <c r="F17" s="126" t="s">
        <v>3</v>
      </c>
      <c r="G17" s="127" t="s">
        <v>23</v>
      </c>
      <c r="H17" s="184">
        <v>0.5</v>
      </c>
      <c r="I17" s="62"/>
      <c r="J17" s="92"/>
      <c r="K17" s="62"/>
      <c r="L17" s="27"/>
      <c r="M17" s="6"/>
    </row>
    <row r="18" spans="1:13" x14ac:dyDescent="0.15">
      <c r="A18" s="65"/>
      <c r="B18" s="69"/>
      <c r="C18" s="59"/>
      <c r="D18" s="70"/>
      <c r="E18" s="151" t="s">
        <v>123</v>
      </c>
      <c r="F18" s="152" t="s">
        <v>6</v>
      </c>
      <c r="G18" s="153"/>
      <c r="H18" s="131"/>
      <c r="I18" s="137">
        <v>6</v>
      </c>
      <c r="J18" s="163"/>
      <c r="K18" s="71"/>
      <c r="L18" s="27"/>
      <c r="M18" s="6"/>
    </row>
    <row r="19" spans="1:13" x14ac:dyDescent="0.15">
      <c r="A19" s="65"/>
      <c r="B19" s="69"/>
      <c r="C19" s="59"/>
      <c r="D19" s="70"/>
      <c r="E19" s="151" t="s">
        <v>129</v>
      </c>
      <c r="F19" s="152" t="s">
        <v>6</v>
      </c>
      <c r="G19" s="153"/>
      <c r="H19" s="137"/>
      <c r="I19" s="137">
        <v>0</v>
      </c>
      <c r="J19" s="163"/>
      <c r="K19" s="71"/>
      <c r="L19" s="27"/>
      <c r="M19" s="6"/>
    </row>
    <row r="20" spans="1:13" x14ac:dyDescent="0.15">
      <c r="A20" s="65"/>
      <c r="B20" s="72"/>
      <c r="C20" s="68"/>
      <c r="D20" s="73"/>
      <c r="E20" s="73" t="s">
        <v>140</v>
      </c>
      <c r="F20" s="60"/>
      <c r="G20" s="61"/>
      <c r="H20" s="62"/>
      <c r="I20" s="74">
        <v>7.15</v>
      </c>
      <c r="J20" s="164"/>
      <c r="K20" s="74"/>
      <c r="L20" s="27"/>
      <c r="M20" s="6"/>
    </row>
    <row r="21" spans="1:13" x14ac:dyDescent="0.15">
      <c r="A21" s="75"/>
      <c r="B21" s="76"/>
      <c r="C21" s="77"/>
      <c r="D21" s="78"/>
      <c r="E21" s="78"/>
      <c r="F21" s="79"/>
      <c r="G21" s="80"/>
      <c r="H21" s="80"/>
      <c r="I21" s="80"/>
      <c r="J21" s="165"/>
      <c r="K21" s="35"/>
      <c r="L21" s="35"/>
      <c r="M21" s="36"/>
    </row>
    <row r="22" spans="1:13" x14ac:dyDescent="0.15">
      <c r="A22" s="57" t="s">
        <v>36</v>
      </c>
      <c r="B22" s="20" t="s">
        <v>17</v>
      </c>
      <c r="C22" s="58" t="s">
        <v>37</v>
      </c>
      <c r="D22" s="21" t="s">
        <v>38</v>
      </c>
      <c r="E22" s="59"/>
      <c r="F22" s="60"/>
      <c r="G22" s="61"/>
      <c r="H22" s="62"/>
      <c r="I22" s="63">
        <f>SUM(I23:I36)</f>
        <v>25.712857142857146</v>
      </c>
      <c r="J22" s="140">
        <f>I22/2</f>
        <v>12.856428571428573</v>
      </c>
      <c r="K22" s="23"/>
      <c r="L22" s="23"/>
      <c r="M22" s="24">
        <v>1</v>
      </c>
    </row>
    <row r="23" spans="1:13" x14ac:dyDescent="0.15">
      <c r="A23" s="65"/>
      <c r="B23" s="69"/>
      <c r="C23" s="69"/>
      <c r="D23" s="100"/>
      <c r="E23" s="128" t="s">
        <v>39</v>
      </c>
      <c r="F23" s="126" t="s">
        <v>2</v>
      </c>
      <c r="G23" s="127" t="s">
        <v>34</v>
      </c>
      <c r="H23" s="133">
        <v>1</v>
      </c>
      <c r="I23" s="62">
        <f>SUM(H23:H27)</f>
        <v>8.4285714285714288</v>
      </c>
      <c r="J23" s="92"/>
      <c r="K23" s="62"/>
      <c r="L23" s="27"/>
      <c r="M23" s="6"/>
    </row>
    <row r="24" spans="1:13" x14ac:dyDescent="0.15">
      <c r="A24" s="65"/>
      <c r="B24" s="69"/>
      <c r="C24" s="69"/>
      <c r="D24" s="100"/>
      <c r="E24" s="125" t="s">
        <v>40</v>
      </c>
      <c r="F24" s="126" t="s">
        <v>2</v>
      </c>
      <c r="G24" s="127" t="s">
        <v>34</v>
      </c>
      <c r="H24" s="133">
        <v>2</v>
      </c>
      <c r="I24" s="81"/>
      <c r="J24" s="166"/>
      <c r="K24" s="62"/>
      <c r="L24" s="27"/>
      <c r="M24" s="6"/>
    </row>
    <row r="25" spans="1:13" ht="14" customHeight="1" x14ac:dyDescent="0.15">
      <c r="A25" s="65"/>
      <c r="B25" s="69"/>
      <c r="C25" s="69"/>
      <c r="D25" s="69"/>
      <c r="E25" s="128" t="s">
        <v>41</v>
      </c>
      <c r="F25" s="126" t="s">
        <v>2</v>
      </c>
      <c r="G25" s="127" t="s">
        <v>34</v>
      </c>
      <c r="H25" s="131">
        <f>8/14*6</f>
        <v>3.4285714285714284</v>
      </c>
      <c r="I25" s="62"/>
      <c r="J25" s="92"/>
      <c r="K25" s="62"/>
      <c r="L25" s="27"/>
      <c r="M25" s="6"/>
    </row>
    <row r="26" spans="1:13" ht="13.25" customHeight="1" x14ac:dyDescent="0.15">
      <c r="A26" s="65"/>
      <c r="B26" s="82"/>
      <c r="C26" s="69"/>
      <c r="D26" s="69"/>
      <c r="E26" s="128" t="s">
        <v>42</v>
      </c>
      <c r="F26" s="126" t="s">
        <v>1</v>
      </c>
      <c r="G26" s="127" t="s">
        <v>34</v>
      </c>
      <c r="H26" s="133">
        <v>1</v>
      </c>
      <c r="I26" s="62"/>
      <c r="J26" s="92"/>
      <c r="K26" s="62"/>
      <c r="L26" s="27"/>
      <c r="M26" s="6"/>
    </row>
    <row r="27" spans="1:13" ht="13.25" customHeight="1" thickBot="1" x14ac:dyDescent="0.2">
      <c r="A27" s="59"/>
      <c r="B27" s="82"/>
      <c r="C27" s="69"/>
      <c r="D27" s="69"/>
      <c r="E27" s="119" t="s">
        <v>43</v>
      </c>
      <c r="F27" s="120" t="s">
        <v>1</v>
      </c>
      <c r="G27" s="121" t="s">
        <v>34</v>
      </c>
      <c r="H27" s="160">
        <v>1</v>
      </c>
      <c r="I27" s="117"/>
      <c r="J27" s="92"/>
      <c r="K27" s="62"/>
      <c r="L27" s="27"/>
      <c r="M27" s="6"/>
    </row>
    <row r="28" spans="1:13" x14ac:dyDescent="0.15">
      <c r="A28" s="65"/>
      <c r="B28" s="69"/>
      <c r="C28" s="69"/>
      <c r="D28" s="69"/>
      <c r="E28" s="122" t="s">
        <v>44</v>
      </c>
      <c r="F28" s="123" t="s">
        <v>4</v>
      </c>
      <c r="G28" s="124" t="s">
        <v>20</v>
      </c>
      <c r="H28" s="132">
        <v>1</v>
      </c>
      <c r="I28" s="104">
        <f>SUM(H28:H34)</f>
        <v>14.214285714285715</v>
      </c>
      <c r="J28" s="92"/>
      <c r="K28" s="62"/>
      <c r="L28" s="27"/>
      <c r="M28" s="6"/>
    </row>
    <row r="29" spans="1:13" x14ac:dyDescent="0.15">
      <c r="A29" s="65"/>
      <c r="B29" s="69"/>
      <c r="C29" s="69"/>
      <c r="D29" s="69"/>
      <c r="E29" s="128" t="s">
        <v>45</v>
      </c>
      <c r="F29" s="126" t="s">
        <v>4</v>
      </c>
      <c r="G29" s="127" t="s">
        <v>20</v>
      </c>
      <c r="H29" s="133">
        <v>2</v>
      </c>
      <c r="I29" s="62"/>
      <c r="J29" s="92"/>
      <c r="K29" s="62"/>
      <c r="L29" s="27"/>
      <c r="M29" s="6"/>
    </row>
    <row r="30" spans="1:13" ht="28" x14ac:dyDescent="0.15">
      <c r="A30" s="59"/>
      <c r="B30" s="69"/>
      <c r="C30" s="69"/>
      <c r="D30" s="69"/>
      <c r="E30" s="258" t="s">
        <v>179</v>
      </c>
      <c r="F30" s="250" t="s">
        <v>177</v>
      </c>
      <c r="G30" s="259" t="s">
        <v>182</v>
      </c>
      <c r="H30" s="260">
        <v>3</v>
      </c>
      <c r="I30" s="62"/>
      <c r="J30" s="92"/>
      <c r="K30" s="71"/>
      <c r="L30" s="27"/>
      <c r="M30" s="6"/>
    </row>
    <row r="31" spans="1:13" x14ac:dyDescent="0.15">
      <c r="A31" s="59"/>
      <c r="B31" s="69"/>
      <c r="C31" s="69"/>
      <c r="D31" s="69"/>
      <c r="E31" s="128" t="s">
        <v>21</v>
      </c>
      <c r="F31" s="126" t="s">
        <v>2</v>
      </c>
      <c r="G31" s="127" t="s">
        <v>22</v>
      </c>
      <c r="H31" s="131">
        <f>4/14*6</f>
        <v>1.7142857142857142</v>
      </c>
      <c r="I31" s="131"/>
      <c r="J31" s="184"/>
      <c r="K31" s="71"/>
      <c r="L31" s="27"/>
      <c r="M31" s="6"/>
    </row>
    <row r="32" spans="1:13" x14ac:dyDescent="0.15">
      <c r="A32" s="59"/>
      <c r="B32" s="69"/>
      <c r="C32" s="69"/>
      <c r="D32" s="69"/>
      <c r="E32" s="128" t="s">
        <v>46</v>
      </c>
      <c r="F32" s="126" t="s">
        <v>2</v>
      </c>
      <c r="G32" s="127" t="s">
        <v>22</v>
      </c>
      <c r="H32" s="133">
        <v>1</v>
      </c>
      <c r="I32" s="131"/>
      <c r="J32" s="184"/>
      <c r="K32" s="74"/>
      <c r="L32" s="27"/>
      <c r="M32" s="6"/>
    </row>
    <row r="33" spans="1:13" x14ac:dyDescent="0.15">
      <c r="A33" s="59"/>
      <c r="B33" s="69"/>
      <c r="C33" s="69"/>
      <c r="D33" s="69"/>
      <c r="E33" s="128" t="s">
        <v>47</v>
      </c>
      <c r="F33" s="126" t="s">
        <v>2</v>
      </c>
      <c r="G33" s="127" t="s">
        <v>22</v>
      </c>
      <c r="H33" s="133">
        <v>2</v>
      </c>
      <c r="I33" s="131"/>
      <c r="J33" s="184"/>
      <c r="K33" s="62"/>
      <c r="L33" s="30"/>
      <c r="M33" s="30"/>
    </row>
    <row r="34" spans="1:13" s="29" customFormat="1" x14ac:dyDescent="0.15">
      <c r="A34" s="128"/>
      <c r="B34" s="197"/>
      <c r="C34" s="197"/>
      <c r="D34" s="128"/>
      <c r="E34" s="154" t="s">
        <v>48</v>
      </c>
      <c r="F34" s="148" t="s">
        <v>5</v>
      </c>
      <c r="G34" s="149" t="s">
        <v>23</v>
      </c>
      <c r="H34" s="176">
        <v>3.5</v>
      </c>
      <c r="I34" s="131"/>
      <c r="J34" s="184"/>
      <c r="K34" s="131"/>
    </row>
    <row r="35" spans="1:13" x14ac:dyDescent="0.15">
      <c r="A35" s="65"/>
      <c r="B35" s="69"/>
      <c r="C35" s="59"/>
      <c r="D35" s="70"/>
      <c r="E35" s="151" t="s">
        <v>124</v>
      </c>
      <c r="F35" s="152" t="s">
        <v>6</v>
      </c>
      <c r="G35" s="153"/>
      <c r="H35" s="137"/>
      <c r="I35" s="137">
        <v>2</v>
      </c>
      <c r="J35" s="185"/>
      <c r="K35" s="71"/>
      <c r="L35" s="30"/>
      <c r="M35" s="30"/>
    </row>
    <row r="36" spans="1:13" x14ac:dyDescent="0.15">
      <c r="A36" s="65"/>
      <c r="B36" s="72"/>
      <c r="C36" s="68"/>
      <c r="D36" s="73"/>
      <c r="E36" s="73" t="s">
        <v>140</v>
      </c>
      <c r="F36" s="83"/>
      <c r="G36" s="84"/>
      <c r="H36" s="74"/>
      <c r="I36" s="74">
        <v>1.07</v>
      </c>
      <c r="J36" s="164"/>
      <c r="K36" s="74"/>
      <c r="L36" s="30"/>
      <c r="M36" s="30"/>
    </row>
    <row r="37" spans="1:13" x14ac:dyDescent="0.15">
      <c r="A37" s="75"/>
      <c r="B37" s="76"/>
      <c r="C37" s="77"/>
      <c r="D37" s="78"/>
      <c r="E37" s="78"/>
      <c r="F37" s="79"/>
      <c r="G37" s="80"/>
      <c r="H37" s="80"/>
      <c r="I37" s="80"/>
      <c r="J37" s="165"/>
      <c r="K37" s="35"/>
      <c r="L37" s="35"/>
      <c r="M37" s="36"/>
    </row>
    <row r="38" spans="1:13" x14ac:dyDescent="0.15">
      <c r="A38" s="106" t="s">
        <v>49</v>
      </c>
      <c r="B38" s="20" t="s">
        <v>27</v>
      </c>
      <c r="C38" s="58" t="s">
        <v>50</v>
      </c>
      <c r="D38" s="21" t="s">
        <v>17</v>
      </c>
      <c r="E38" s="59"/>
      <c r="F38" s="60"/>
      <c r="G38" s="61"/>
      <c r="H38" s="62"/>
      <c r="I38" s="63">
        <f>SUM(I39:I49)</f>
        <v>26.5</v>
      </c>
      <c r="J38" s="140">
        <f>I38/2</f>
        <v>13.25</v>
      </c>
      <c r="K38" s="23"/>
      <c r="L38" s="23"/>
      <c r="M38" s="24">
        <v>1</v>
      </c>
    </row>
    <row r="39" spans="1:13" x14ac:dyDescent="0.15">
      <c r="A39" s="65"/>
      <c r="B39" s="69"/>
      <c r="C39" s="68"/>
      <c r="D39" s="101"/>
      <c r="E39" s="122" t="s">
        <v>51</v>
      </c>
      <c r="F39" s="123" t="s">
        <v>4</v>
      </c>
      <c r="G39" s="124" t="s">
        <v>30</v>
      </c>
      <c r="H39" s="132">
        <v>1</v>
      </c>
      <c r="I39" s="104">
        <f>SUM(H39:H42)</f>
        <v>9</v>
      </c>
      <c r="J39" s="67"/>
      <c r="K39" s="62"/>
      <c r="L39" s="27"/>
      <c r="M39" s="6"/>
    </row>
    <row r="40" spans="1:13" x14ac:dyDescent="0.15">
      <c r="A40" s="65"/>
      <c r="B40" s="69"/>
      <c r="C40" s="68"/>
      <c r="D40" s="122"/>
      <c r="E40" s="122" t="s">
        <v>52</v>
      </c>
      <c r="F40" s="123" t="s">
        <v>4</v>
      </c>
      <c r="G40" s="124" t="s">
        <v>30</v>
      </c>
      <c r="H40" s="132">
        <v>2</v>
      </c>
      <c r="I40" s="104"/>
      <c r="J40" s="67"/>
      <c r="K40" s="62"/>
      <c r="L40" s="27"/>
      <c r="M40" s="6"/>
    </row>
    <row r="41" spans="1:13" ht="28" x14ac:dyDescent="0.15">
      <c r="A41" s="65"/>
      <c r="B41" s="69"/>
      <c r="C41" s="68"/>
      <c r="D41" s="122"/>
      <c r="E41" s="249" t="s">
        <v>178</v>
      </c>
      <c r="F41" s="250" t="s">
        <v>177</v>
      </c>
      <c r="G41" s="252" t="s">
        <v>180</v>
      </c>
      <c r="H41" s="247">
        <v>3</v>
      </c>
      <c r="I41" s="251"/>
      <c r="J41" s="67"/>
      <c r="K41" s="62"/>
      <c r="L41" s="27"/>
      <c r="M41" s="6"/>
    </row>
    <row r="42" spans="1:13" ht="14" thickBot="1" x14ac:dyDescent="0.2">
      <c r="A42" s="65"/>
      <c r="B42" s="82"/>
      <c r="C42" s="68"/>
      <c r="D42" s="100"/>
      <c r="E42" s="119" t="s">
        <v>54</v>
      </c>
      <c r="F42" s="120" t="s">
        <v>2</v>
      </c>
      <c r="G42" s="121" t="s">
        <v>34</v>
      </c>
      <c r="H42" s="160">
        <v>3</v>
      </c>
      <c r="I42" s="175"/>
      <c r="J42" s="67"/>
      <c r="K42" s="64"/>
      <c r="L42" s="27"/>
      <c r="M42" s="6"/>
    </row>
    <row r="43" spans="1:13" ht="28" x14ac:dyDescent="0.15">
      <c r="A43" s="65"/>
      <c r="B43" s="69"/>
      <c r="C43" s="68"/>
      <c r="D43" s="134"/>
      <c r="E43" s="261" t="s">
        <v>181</v>
      </c>
      <c r="F43" s="250" t="s">
        <v>177</v>
      </c>
      <c r="G43" s="259" t="s">
        <v>182</v>
      </c>
      <c r="H43" s="247">
        <v>3</v>
      </c>
      <c r="I43" s="248">
        <f>SUM(H43:H47)</f>
        <v>11</v>
      </c>
      <c r="J43" s="67"/>
      <c r="K43" s="62"/>
      <c r="L43" s="27"/>
      <c r="M43" s="6"/>
    </row>
    <row r="44" spans="1:13" x14ac:dyDescent="0.15">
      <c r="A44" s="65"/>
      <c r="B44" s="69"/>
      <c r="C44" s="69"/>
      <c r="D44" s="122"/>
      <c r="E44" s="122" t="s">
        <v>56</v>
      </c>
      <c r="F44" s="123" t="s">
        <v>2</v>
      </c>
      <c r="G44" s="124" t="s">
        <v>23</v>
      </c>
      <c r="H44" s="132">
        <v>2</v>
      </c>
      <c r="I44" s="157"/>
      <c r="J44" s="67"/>
      <c r="K44" s="71"/>
      <c r="L44" s="27"/>
      <c r="M44" s="6"/>
    </row>
    <row r="45" spans="1:13" x14ac:dyDescent="0.15">
      <c r="A45" s="65"/>
      <c r="B45" s="69"/>
      <c r="C45" s="69"/>
      <c r="D45" s="122"/>
      <c r="E45" s="205" t="s">
        <v>25</v>
      </c>
      <c r="F45" s="138" t="s">
        <v>2</v>
      </c>
      <c r="G45" s="139" t="s">
        <v>22</v>
      </c>
      <c r="H45" s="179">
        <v>3</v>
      </c>
      <c r="I45" s="157"/>
      <c r="J45" s="67"/>
      <c r="K45" s="71"/>
      <c r="L45" s="27"/>
      <c r="M45" s="6"/>
    </row>
    <row r="46" spans="1:13" x14ac:dyDescent="0.15">
      <c r="A46" s="65"/>
      <c r="B46" s="69"/>
      <c r="C46" s="69"/>
      <c r="D46" s="122"/>
      <c r="E46" s="154" t="s">
        <v>121</v>
      </c>
      <c r="F46" s="148" t="s">
        <v>2</v>
      </c>
      <c r="G46" s="149" t="s">
        <v>23</v>
      </c>
      <c r="H46" s="176">
        <v>1.5</v>
      </c>
      <c r="I46" s="157"/>
      <c r="J46" s="67"/>
      <c r="K46" s="71"/>
      <c r="L46" s="27"/>
      <c r="M46" s="6"/>
    </row>
    <row r="47" spans="1:13" x14ac:dyDescent="0.15">
      <c r="A47" s="65"/>
      <c r="B47" s="69"/>
      <c r="C47" s="69"/>
      <c r="D47" s="107"/>
      <c r="E47" s="154" t="s">
        <v>48</v>
      </c>
      <c r="F47" s="148" t="s">
        <v>5</v>
      </c>
      <c r="G47" s="149" t="s">
        <v>23</v>
      </c>
      <c r="H47" s="176">
        <v>1.5</v>
      </c>
      <c r="I47" s="104"/>
      <c r="J47" s="67"/>
      <c r="K47" s="74"/>
      <c r="L47" s="27"/>
      <c r="M47" s="6"/>
    </row>
    <row r="48" spans="1:13" x14ac:dyDescent="0.15">
      <c r="A48" s="65"/>
      <c r="B48" s="69"/>
      <c r="C48" s="69"/>
      <c r="D48" s="107"/>
      <c r="E48" s="151" t="s">
        <v>172</v>
      </c>
      <c r="F48" s="152" t="s">
        <v>6</v>
      </c>
      <c r="G48" s="153"/>
      <c r="H48" s="137"/>
      <c r="I48" s="137">
        <v>4</v>
      </c>
      <c r="J48" s="67"/>
      <c r="K48" s="74"/>
      <c r="L48" s="27"/>
      <c r="M48" s="6"/>
    </row>
    <row r="49" spans="1:13" x14ac:dyDescent="0.15">
      <c r="A49" s="65"/>
      <c r="B49" s="72"/>
      <c r="C49" s="68"/>
      <c r="D49" s="73"/>
      <c r="E49" s="73" t="s">
        <v>140</v>
      </c>
      <c r="F49" s="83"/>
      <c r="G49" s="84"/>
      <c r="H49" s="74"/>
      <c r="I49" s="74">
        <v>2.5</v>
      </c>
      <c r="J49" s="170"/>
      <c r="K49" s="62"/>
      <c r="L49" s="30"/>
      <c r="M49" s="30"/>
    </row>
    <row r="50" spans="1:13" x14ac:dyDescent="0.15">
      <c r="A50" s="85"/>
      <c r="B50" s="86"/>
      <c r="C50" s="87"/>
      <c r="D50" s="88"/>
      <c r="E50" s="88"/>
      <c r="F50" s="89"/>
      <c r="G50" s="90"/>
      <c r="H50" s="90"/>
      <c r="I50" s="90"/>
      <c r="J50" s="171"/>
      <c r="K50" s="90"/>
      <c r="L50" s="90"/>
      <c r="M50" s="90"/>
    </row>
    <row r="51" spans="1:13" x14ac:dyDescent="0.15">
      <c r="A51" s="57" t="s">
        <v>57</v>
      </c>
      <c r="B51" s="20" t="s">
        <v>17</v>
      </c>
      <c r="C51" s="91" t="s">
        <v>58</v>
      </c>
      <c r="D51" s="21" t="s">
        <v>38</v>
      </c>
      <c r="E51" s="21"/>
      <c r="F51" s="60"/>
      <c r="G51" s="61"/>
      <c r="H51" s="62"/>
      <c r="I51" s="63">
        <f>SUM(I52:I58)</f>
        <v>24.035714285714285</v>
      </c>
      <c r="J51" s="140">
        <f>I51/2</f>
        <v>12.017857142857142</v>
      </c>
      <c r="K51" s="144" t="s">
        <v>166</v>
      </c>
      <c r="L51" s="23" t="s">
        <v>167</v>
      </c>
      <c r="M51" s="24">
        <v>1</v>
      </c>
    </row>
    <row r="52" spans="1:13" x14ac:dyDescent="0.15">
      <c r="A52" s="59"/>
      <c r="B52" s="82"/>
      <c r="C52" s="128"/>
      <c r="D52" s="109"/>
      <c r="E52" s="128" t="s">
        <v>31</v>
      </c>
      <c r="F52" s="126" t="s">
        <v>2</v>
      </c>
      <c r="G52" s="127" t="s">
        <v>30</v>
      </c>
      <c r="H52" s="133">
        <v>4</v>
      </c>
      <c r="I52" s="104">
        <f>SUM(H52:H55)</f>
        <v>16</v>
      </c>
      <c r="J52" s="92"/>
      <c r="K52" s="74"/>
      <c r="L52" s="30"/>
      <c r="M52" s="30"/>
    </row>
    <row r="53" spans="1:13" x14ac:dyDescent="0.15">
      <c r="A53" s="59"/>
      <c r="B53" s="82"/>
      <c r="C53" s="59"/>
      <c r="D53" s="109"/>
      <c r="E53" s="122" t="s">
        <v>60</v>
      </c>
      <c r="F53" s="123" t="s">
        <v>2</v>
      </c>
      <c r="G53" s="124" t="s">
        <v>34</v>
      </c>
      <c r="H53" s="132">
        <v>4</v>
      </c>
      <c r="I53" s="186"/>
      <c r="J53" s="92"/>
      <c r="K53" s="74"/>
      <c r="L53" s="93"/>
      <c r="M53" s="93"/>
    </row>
    <row r="54" spans="1:13" x14ac:dyDescent="0.15">
      <c r="A54" s="59"/>
      <c r="B54" s="82"/>
      <c r="C54" s="59"/>
      <c r="D54" s="109"/>
      <c r="E54" s="122" t="s">
        <v>61</v>
      </c>
      <c r="F54" s="123" t="s">
        <v>2</v>
      </c>
      <c r="G54" s="124" t="s">
        <v>34</v>
      </c>
      <c r="H54" s="132">
        <f>7/14*4</f>
        <v>2</v>
      </c>
      <c r="I54" s="186"/>
      <c r="J54" s="92"/>
      <c r="K54" s="74"/>
      <c r="L54" s="93"/>
      <c r="M54" s="93"/>
    </row>
    <row r="55" spans="1:13" ht="14" thickBot="1" x14ac:dyDescent="0.2">
      <c r="A55" s="59"/>
      <c r="B55" s="82"/>
      <c r="C55" s="59"/>
      <c r="D55" s="109"/>
      <c r="E55" s="202" t="s">
        <v>55</v>
      </c>
      <c r="F55" s="203" t="s">
        <v>2</v>
      </c>
      <c r="G55" s="204" t="s">
        <v>33</v>
      </c>
      <c r="H55" s="160">
        <v>6</v>
      </c>
      <c r="I55" s="159"/>
      <c r="J55" s="92"/>
      <c r="K55" s="74"/>
      <c r="L55" s="93"/>
      <c r="M55" s="93"/>
    </row>
    <row r="56" spans="1:13" x14ac:dyDescent="0.15">
      <c r="A56" s="65"/>
      <c r="B56" s="69"/>
      <c r="C56" s="68"/>
      <c r="D56" s="122"/>
      <c r="E56" s="122" t="s">
        <v>62</v>
      </c>
      <c r="F56" s="123" t="s">
        <v>130</v>
      </c>
      <c r="G56" s="124" t="s">
        <v>20</v>
      </c>
      <c r="H56" s="132">
        <v>3</v>
      </c>
      <c r="I56" s="104">
        <f>SUM(H56:H58)</f>
        <v>8.0357142857142847</v>
      </c>
      <c r="J56" s="67"/>
      <c r="K56" s="62"/>
      <c r="L56" s="27"/>
      <c r="M56" s="6"/>
    </row>
    <row r="57" spans="1:13" x14ac:dyDescent="0.15">
      <c r="A57" s="65"/>
      <c r="B57" s="69"/>
      <c r="C57" s="68"/>
      <c r="D57" s="122"/>
      <c r="E57" s="128" t="s">
        <v>21</v>
      </c>
      <c r="F57" s="126" t="s">
        <v>2</v>
      </c>
      <c r="G57" s="127" t="s">
        <v>22</v>
      </c>
      <c r="H57" s="131">
        <f>10/14*6</f>
        <v>4.2857142857142856</v>
      </c>
      <c r="I57" s="104"/>
      <c r="J57" s="67"/>
      <c r="K57" s="62"/>
      <c r="L57" s="27"/>
      <c r="M57" s="6"/>
    </row>
    <row r="58" spans="1:13" x14ac:dyDescent="0.15">
      <c r="A58" s="93"/>
      <c r="B58" s="93"/>
      <c r="C58" s="59"/>
      <c r="D58" s="150"/>
      <c r="E58" s="174" t="s">
        <v>121</v>
      </c>
      <c r="F58" s="138" t="s">
        <v>2</v>
      </c>
      <c r="G58" s="139" t="s">
        <v>23</v>
      </c>
      <c r="H58" s="196">
        <v>0.75</v>
      </c>
      <c r="I58" s="104"/>
      <c r="J58" s="167"/>
      <c r="K58" s="93"/>
      <c r="L58" s="30"/>
      <c r="M58" s="30"/>
    </row>
    <row r="59" spans="1:13" x14ac:dyDescent="0.15">
      <c r="A59" s="75"/>
      <c r="B59" s="76"/>
      <c r="C59" s="77"/>
      <c r="D59" s="114"/>
      <c r="E59" s="177"/>
      <c r="F59" s="177"/>
      <c r="G59" s="177"/>
      <c r="H59" s="178"/>
      <c r="I59" s="180"/>
      <c r="J59" s="165"/>
      <c r="K59" s="80"/>
      <c r="L59" s="80"/>
      <c r="M59" s="80"/>
    </row>
    <row r="60" spans="1:13" x14ac:dyDescent="0.15">
      <c r="A60" s="57" t="s">
        <v>63</v>
      </c>
      <c r="B60" s="20" t="s">
        <v>27</v>
      </c>
      <c r="C60" s="58" t="s">
        <v>64</v>
      </c>
      <c r="D60" s="21" t="s">
        <v>59</v>
      </c>
      <c r="E60" s="122"/>
      <c r="F60" s="123"/>
      <c r="G60" s="124"/>
      <c r="H60" s="157"/>
      <c r="I60" s="113">
        <f>SUM(I61:I65)</f>
        <v>12</v>
      </c>
      <c r="J60" s="140">
        <f>I60/2</f>
        <v>6</v>
      </c>
      <c r="K60" s="144" t="s">
        <v>166</v>
      </c>
      <c r="L60" s="23" t="s">
        <v>167</v>
      </c>
      <c r="M60" s="24">
        <v>0.5</v>
      </c>
    </row>
    <row r="61" spans="1:13" x14ac:dyDescent="0.15">
      <c r="A61" s="65"/>
      <c r="B61" s="82"/>
      <c r="C61" s="68"/>
      <c r="D61" s="101"/>
      <c r="E61" s="122" t="s">
        <v>32</v>
      </c>
      <c r="F61" s="123" t="s">
        <v>2</v>
      </c>
      <c r="G61" s="124" t="s">
        <v>33</v>
      </c>
      <c r="H61" s="132">
        <v>4</v>
      </c>
      <c r="I61" s="104">
        <f>SUM(H61:H62)</f>
        <v>6</v>
      </c>
      <c r="J61" s="92"/>
      <c r="K61" s="62"/>
      <c r="L61" s="62"/>
      <c r="M61" s="30"/>
    </row>
    <row r="62" spans="1:13" ht="14" thickBot="1" x14ac:dyDescent="0.2">
      <c r="A62" s="65"/>
      <c r="B62" s="82"/>
      <c r="D62" s="101"/>
      <c r="E62" s="119" t="s">
        <v>53</v>
      </c>
      <c r="F62" s="120" t="s">
        <v>4</v>
      </c>
      <c r="G62" s="121" t="s">
        <v>30</v>
      </c>
      <c r="H62" s="160">
        <v>2</v>
      </c>
      <c r="I62" s="117"/>
      <c r="J62" s="92"/>
      <c r="K62" s="62"/>
      <c r="L62" s="62"/>
      <c r="M62" s="30"/>
    </row>
    <row r="63" spans="1:13" x14ac:dyDescent="0.15">
      <c r="A63" s="65"/>
      <c r="B63" s="59"/>
      <c r="C63" s="68"/>
      <c r="D63" s="158"/>
      <c r="E63" s="122" t="s">
        <v>65</v>
      </c>
      <c r="F63" s="123" t="s">
        <v>2</v>
      </c>
      <c r="G63" s="124" t="s">
        <v>20</v>
      </c>
      <c r="H63" s="133">
        <v>4</v>
      </c>
      <c r="I63" s="104">
        <f>SUM(H63:H65)</f>
        <v>6</v>
      </c>
      <c r="J63" s="92"/>
      <c r="K63" s="62"/>
      <c r="L63" s="62"/>
      <c r="M63" s="30"/>
    </row>
    <row r="64" spans="1:13" x14ac:dyDescent="0.15">
      <c r="A64" s="65"/>
      <c r="B64" s="59"/>
      <c r="C64" s="68"/>
      <c r="D64" s="158"/>
      <c r="E64" s="154" t="s">
        <v>121</v>
      </c>
      <c r="F64" s="148" t="s">
        <v>2</v>
      </c>
      <c r="G64" s="149" t="s">
        <v>23</v>
      </c>
      <c r="H64" s="176">
        <v>0.5</v>
      </c>
      <c r="I64" s="104"/>
      <c r="J64" s="92"/>
      <c r="K64" s="62"/>
      <c r="L64" s="62"/>
      <c r="M64" s="30"/>
    </row>
    <row r="65" spans="1:13" x14ac:dyDescent="0.15">
      <c r="A65" s="65"/>
      <c r="B65" s="59"/>
      <c r="C65" s="94"/>
      <c r="D65" s="101"/>
      <c r="E65" s="154" t="s">
        <v>48</v>
      </c>
      <c r="F65" s="148" t="s">
        <v>5</v>
      </c>
      <c r="G65" s="149" t="s">
        <v>67</v>
      </c>
      <c r="H65" s="176">
        <v>1.5</v>
      </c>
      <c r="I65" s="104"/>
      <c r="J65" s="92"/>
      <c r="K65" s="62"/>
      <c r="L65" s="30"/>
      <c r="M65" s="30"/>
    </row>
    <row r="66" spans="1:13" s="141" customFormat="1" x14ac:dyDescent="0.15">
      <c r="A66" s="75"/>
      <c r="B66" s="76"/>
      <c r="C66" s="77"/>
      <c r="D66" s="78"/>
      <c r="E66" s="181"/>
      <c r="F66" s="181"/>
      <c r="G66" s="181"/>
      <c r="H66" s="181"/>
      <c r="I66" s="80"/>
      <c r="J66" s="165"/>
      <c r="K66" s="80"/>
      <c r="L66" s="80"/>
      <c r="M66" s="80"/>
    </row>
    <row r="67" spans="1:13" s="141" customFormat="1" x14ac:dyDescent="0.15">
      <c r="A67" s="57" t="s">
        <v>125</v>
      </c>
      <c r="B67" s="142" t="s">
        <v>17</v>
      </c>
      <c r="C67" s="199" t="s">
        <v>126</v>
      </c>
      <c r="D67" s="37" t="s">
        <v>59</v>
      </c>
      <c r="E67" s="128"/>
      <c r="F67" s="126"/>
      <c r="G67" s="127"/>
      <c r="H67" s="131"/>
      <c r="I67" s="63">
        <f>SUM(I68:I69)</f>
        <v>4</v>
      </c>
      <c r="J67" s="140">
        <f>I67/2</f>
        <v>2</v>
      </c>
      <c r="K67" s="144">
        <v>44620</v>
      </c>
      <c r="L67" s="23">
        <v>44773</v>
      </c>
      <c r="M67" s="145">
        <v>0.3</v>
      </c>
    </row>
    <row r="68" spans="1:13" s="141" customFormat="1" ht="14" thickBot="1" x14ac:dyDescent="0.2">
      <c r="A68" s="65"/>
      <c r="B68" s="58"/>
      <c r="C68" s="126"/>
      <c r="D68" s="128"/>
      <c r="E68" s="119"/>
      <c r="F68" s="120"/>
      <c r="G68" s="121"/>
      <c r="H68" s="160"/>
      <c r="I68" s="117">
        <f>SUM(H68:H68)</f>
        <v>0</v>
      </c>
      <c r="J68" s="92"/>
      <c r="K68" s="62"/>
      <c r="L68" s="62"/>
      <c r="M68" s="195" t="s">
        <v>141</v>
      </c>
    </row>
    <row r="69" spans="1:13" s="141" customFormat="1" x14ac:dyDescent="0.15">
      <c r="A69" s="65"/>
      <c r="B69" s="58"/>
      <c r="C69" s="126"/>
      <c r="D69" s="128"/>
      <c r="E69" s="128" t="s">
        <v>68</v>
      </c>
      <c r="F69" s="126" t="s">
        <v>2</v>
      </c>
      <c r="G69" s="127" t="s">
        <v>22</v>
      </c>
      <c r="H69" s="133">
        <v>4</v>
      </c>
      <c r="I69" s="62">
        <f>SUM(H69:H69)</f>
        <v>4</v>
      </c>
      <c r="J69" s="92"/>
      <c r="K69" s="62"/>
      <c r="L69" s="62"/>
    </row>
    <row r="70" spans="1:13" x14ac:dyDescent="0.15">
      <c r="A70" s="75"/>
      <c r="B70" s="76"/>
      <c r="C70" s="77"/>
      <c r="D70" s="78"/>
      <c r="E70" s="181"/>
      <c r="F70" s="182"/>
      <c r="G70" s="183"/>
      <c r="H70" s="178"/>
      <c r="I70" s="80"/>
      <c r="J70" s="165"/>
      <c r="K70" s="80"/>
      <c r="L70" s="80"/>
      <c r="M70" s="80"/>
    </row>
    <row r="71" spans="1:13" x14ac:dyDescent="0.15">
      <c r="A71" s="57" t="s">
        <v>69</v>
      </c>
      <c r="B71" s="20" t="s">
        <v>17</v>
      </c>
      <c r="C71" s="72" t="s">
        <v>70</v>
      </c>
      <c r="D71" s="21" t="s">
        <v>59</v>
      </c>
      <c r="E71" s="128"/>
      <c r="F71" s="126"/>
      <c r="G71" s="127"/>
      <c r="H71" s="131"/>
      <c r="I71" s="63">
        <f>SUM(I72:I73)</f>
        <v>8</v>
      </c>
      <c r="J71" s="140">
        <f>I71/2</f>
        <v>4</v>
      </c>
      <c r="K71" s="144" t="s">
        <v>166</v>
      </c>
      <c r="L71" s="23" t="s">
        <v>167</v>
      </c>
      <c r="M71" s="24">
        <v>0.3</v>
      </c>
    </row>
    <row r="72" spans="1:13" ht="14" thickBot="1" x14ac:dyDescent="0.2">
      <c r="A72" s="65"/>
      <c r="B72" s="95"/>
      <c r="C72" s="60"/>
      <c r="D72" s="105"/>
      <c r="E72" s="200" t="s">
        <v>71</v>
      </c>
      <c r="F72" s="120" t="s">
        <v>2</v>
      </c>
      <c r="G72" s="121" t="s">
        <v>33</v>
      </c>
      <c r="H72" s="160">
        <v>4</v>
      </c>
      <c r="I72" s="117">
        <f>SUM(H72)</f>
        <v>4</v>
      </c>
      <c r="J72" s="92"/>
      <c r="K72" s="62"/>
      <c r="L72" s="30"/>
      <c r="M72" s="30"/>
    </row>
    <row r="73" spans="1:13" x14ac:dyDescent="0.15">
      <c r="A73" s="65"/>
      <c r="B73" s="95"/>
      <c r="C73" s="68"/>
      <c r="D73" s="109"/>
      <c r="E73" s="154" t="s">
        <v>24</v>
      </c>
      <c r="F73" s="148" t="s">
        <v>2</v>
      </c>
      <c r="G73" s="149" t="s">
        <v>20</v>
      </c>
      <c r="H73" s="198">
        <v>3</v>
      </c>
      <c r="I73" s="157">
        <f>SUM(H73:H74)</f>
        <v>4</v>
      </c>
      <c r="J73" s="92"/>
      <c r="K73" s="62"/>
      <c r="L73" s="30"/>
      <c r="M73" s="30"/>
    </row>
    <row r="74" spans="1:13" x14ac:dyDescent="0.15">
      <c r="A74" s="65"/>
      <c r="B74" s="95"/>
      <c r="C74" s="68"/>
      <c r="D74" s="109"/>
      <c r="E74" s="125" t="s">
        <v>121</v>
      </c>
      <c r="F74" s="126" t="s">
        <v>2</v>
      </c>
      <c r="G74" s="127" t="s">
        <v>23</v>
      </c>
      <c r="H74" s="176">
        <v>1</v>
      </c>
      <c r="I74" s="104"/>
      <c r="J74" s="92"/>
      <c r="K74" s="62"/>
      <c r="L74" s="30"/>
      <c r="M74" s="30"/>
    </row>
    <row r="75" spans="1:13" x14ac:dyDescent="0.15">
      <c r="A75" s="75"/>
      <c r="B75" s="76"/>
      <c r="C75" s="77"/>
      <c r="D75" s="110"/>
      <c r="E75" s="110"/>
      <c r="F75" s="110"/>
      <c r="G75" s="111"/>
      <c r="H75" s="112"/>
      <c r="I75" s="112"/>
      <c r="J75" s="165"/>
      <c r="K75" s="80"/>
      <c r="L75" s="80"/>
      <c r="M75" s="80"/>
    </row>
    <row r="76" spans="1:13" x14ac:dyDescent="0.15">
      <c r="A76" s="57" t="s">
        <v>72</v>
      </c>
      <c r="B76" s="20" t="s">
        <v>17</v>
      </c>
      <c r="C76" s="125" t="s">
        <v>73</v>
      </c>
      <c r="D76" s="21" t="s">
        <v>59</v>
      </c>
      <c r="E76" s="101"/>
      <c r="F76" s="102"/>
      <c r="G76" s="103"/>
      <c r="H76" s="104"/>
      <c r="I76" s="113">
        <f>SUM(I77:I78)</f>
        <v>10.5</v>
      </c>
      <c r="J76" s="140">
        <f>I76/2</f>
        <v>5.25</v>
      </c>
      <c r="K76" s="144" t="s">
        <v>166</v>
      </c>
      <c r="L76" s="23" t="s">
        <v>167</v>
      </c>
      <c r="M76" s="24">
        <v>0.4</v>
      </c>
    </row>
    <row r="77" spans="1:13" ht="14" thickBot="1" x14ac:dyDescent="0.2">
      <c r="A77" s="65"/>
      <c r="B77" s="82"/>
      <c r="C77" s="82"/>
      <c r="D77" s="147"/>
      <c r="E77" s="200" t="s">
        <v>74</v>
      </c>
      <c r="F77" s="120" t="s">
        <v>2</v>
      </c>
      <c r="G77" s="121" t="s">
        <v>33</v>
      </c>
      <c r="H77" s="160">
        <v>5</v>
      </c>
      <c r="I77" s="175">
        <f>SUM(H77)</f>
        <v>5</v>
      </c>
      <c r="J77" s="108"/>
      <c r="K77" s="62"/>
      <c r="L77" s="30"/>
      <c r="M77" s="30"/>
    </row>
    <row r="78" spans="1:13" ht="14" customHeight="1" x14ac:dyDescent="0.15">
      <c r="A78" s="65"/>
      <c r="B78" s="58"/>
      <c r="C78" s="82"/>
      <c r="D78" s="147"/>
      <c r="E78" s="147" t="s">
        <v>75</v>
      </c>
      <c r="F78" s="123" t="s">
        <v>2</v>
      </c>
      <c r="G78" s="124" t="s">
        <v>22</v>
      </c>
      <c r="H78" s="132">
        <v>5</v>
      </c>
      <c r="I78" s="157">
        <f>SUM(H78:H79)</f>
        <v>5.5</v>
      </c>
      <c r="J78" s="92"/>
      <c r="K78" s="62"/>
      <c r="L78" s="30"/>
      <c r="M78" s="30"/>
    </row>
    <row r="79" spans="1:13" ht="14" customHeight="1" x14ac:dyDescent="0.15">
      <c r="A79" s="65"/>
      <c r="B79" s="58"/>
      <c r="C79" s="68"/>
      <c r="D79" s="147"/>
      <c r="E79" s="125" t="s">
        <v>121</v>
      </c>
      <c r="F79" s="126" t="s">
        <v>2</v>
      </c>
      <c r="G79" s="127" t="s">
        <v>23</v>
      </c>
      <c r="H79" s="231">
        <v>0.5</v>
      </c>
      <c r="I79" s="157"/>
      <c r="J79" s="92"/>
      <c r="K79" s="62"/>
      <c r="L79" s="30"/>
      <c r="M79" s="30"/>
    </row>
    <row r="80" spans="1:13" s="141" customFormat="1" x14ac:dyDescent="0.15">
      <c r="A80" s="75"/>
      <c r="B80" s="76"/>
      <c r="C80" s="77"/>
      <c r="D80" s="78"/>
      <c r="E80" s="78"/>
      <c r="F80" s="78"/>
      <c r="G80" s="79"/>
      <c r="H80" s="80"/>
      <c r="I80" s="80"/>
      <c r="J80" s="165"/>
      <c r="K80" s="80"/>
      <c r="L80" s="80"/>
      <c r="M80" s="80"/>
    </row>
    <row r="81" spans="1:13" s="141" customFormat="1" x14ac:dyDescent="0.15">
      <c r="A81" s="57" t="s">
        <v>127</v>
      </c>
      <c r="B81" s="142" t="s">
        <v>128</v>
      </c>
      <c r="C81" s="58" t="s">
        <v>76</v>
      </c>
      <c r="D81" s="143" t="s">
        <v>59</v>
      </c>
      <c r="E81" s="59"/>
      <c r="F81" s="60"/>
      <c r="G81" s="61"/>
      <c r="H81" s="62"/>
      <c r="I81" s="63">
        <f>SUM(I82:I85)</f>
        <v>9</v>
      </c>
      <c r="J81" s="140">
        <f>I81/2</f>
        <v>4.5</v>
      </c>
      <c r="K81" s="144" t="s">
        <v>166</v>
      </c>
      <c r="L81" s="23" t="s">
        <v>167</v>
      </c>
      <c r="M81" s="145">
        <v>0.4</v>
      </c>
    </row>
    <row r="82" spans="1:13" s="141" customFormat="1" x14ac:dyDescent="0.15">
      <c r="A82" s="65"/>
      <c r="B82" s="95"/>
      <c r="C82" s="66"/>
      <c r="D82" s="146"/>
      <c r="E82" s="128" t="s">
        <v>77</v>
      </c>
      <c r="F82" s="126" t="s">
        <v>2</v>
      </c>
      <c r="G82" s="127" t="s">
        <v>30</v>
      </c>
      <c r="H82" s="133">
        <v>1</v>
      </c>
      <c r="I82" s="131">
        <f>SUM(H82:H84)</f>
        <v>6</v>
      </c>
      <c r="J82" s="92"/>
      <c r="K82" s="62"/>
      <c r="L82" s="62"/>
      <c r="M82" s="62"/>
    </row>
    <row r="83" spans="1:13" s="141" customFormat="1" ht="14" x14ac:dyDescent="0.15">
      <c r="A83" s="65"/>
      <c r="B83" s="95"/>
      <c r="C83" s="66" t="s">
        <v>175</v>
      </c>
      <c r="D83" s="146"/>
      <c r="E83" s="122" t="s">
        <v>78</v>
      </c>
      <c r="F83" s="123" t="s">
        <v>2</v>
      </c>
      <c r="G83" s="124" t="s">
        <v>30</v>
      </c>
      <c r="H83" s="132">
        <v>3</v>
      </c>
      <c r="I83" s="131"/>
      <c r="J83" s="92"/>
      <c r="K83" s="62"/>
      <c r="L83" s="62"/>
      <c r="M83" s="62"/>
    </row>
    <row r="84" spans="1:13" s="141" customFormat="1" ht="14" thickBot="1" x14ac:dyDescent="0.2">
      <c r="A84" s="65"/>
      <c r="B84" s="58"/>
      <c r="C84" s="66"/>
      <c r="D84" s="146"/>
      <c r="E84" s="115" t="s">
        <v>144</v>
      </c>
      <c r="F84" s="206" t="s">
        <v>2</v>
      </c>
      <c r="G84" s="116" t="s">
        <v>30</v>
      </c>
      <c r="H84" s="160">
        <v>2</v>
      </c>
      <c r="I84" s="120"/>
      <c r="J84" s="92"/>
      <c r="K84" s="60"/>
      <c r="L84" s="62"/>
      <c r="M84" s="62"/>
    </row>
    <row r="85" spans="1:13" s="141" customFormat="1" x14ac:dyDescent="0.15">
      <c r="A85" s="65"/>
      <c r="B85" s="58"/>
      <c r="C85" s="66"/>
      <c r="D85" s="59"/>
      <c r="E85" s="174" t="s">
        <v>66</v>
      </c>
      <c r="F85" s="138" t="s">
        <v>130</v>
      </c>
      <c r="G85" s="139" t="s">
        <v>22</v>
      </c>
      <c r="H85" s="179">
        <v>3</v>
      </c>
      <c r="I85" s="157">
        <f>SUM(H85:H86)</f>
        <v>3</v>
      </c>
      <c r="J85" s="92"/>
      <c r="K85" s="62"/>
      <c r="L85" s="62"/>
    </row>
    <row r="86" spans="1:13" s="141" customFormat="1" x14ac:dyDescent="0.15">
      <c r="A86" s="65"/>
      <c r="B86" s="58"/>
      <c r="C86" s="66"/>
      <c r="D86" s="59"/>
      <c r="E86" s="125" t="s">
        <v>121</v>
      </c>
      <c r="F86" s="126" t="s">
        <v>2</v>
      </c>
      <c r="G86" s="127" t="s">
        <v>23</v>
      </c>
      <c r="H86" s="176">
        <v>0</v>
      </c>
      <c r="I86" s="157"/>
      <c r="J86" s="92"/>
      <c r="K86" s="62"/>
      <c r="L86" s="62"/>
    </row>
    <row r="87" spans="1:13" x14ac:dyDescent="0.15">
      <c r="A87" s="75"/>
      <c r="B87" s="76"/>
      <c r="C87" s="77"/>
      <c r="D87" s="78"/>
      <c r="E87" s="78"/>
      <c r="F87" s="78"/>
      <c r="G87" s="79"/>
      <c r="H87" s="80"/>
      <c r="I87" s="80"/>
      <c r="J87" s="165"/>
      <c r="K87" s="80"/>
      <c r="L87" s="80"/>
      <c r="M87" s="80"/>
    </row>
    <row r="88" spans="1:13" x14ac:dyDescent="0.15">
      <c r="A88" s="57" t="s">
        <v>79</v>
      </c>
      <c r="B88" s="20" t="s">
        <v>17</v>
      </c>
      <c r="C88" s="125" t="s">
        <v>80</v>
      </c>
      <c r="D88" s="21" t="s">
        <v>59</v>
      </c>
      <c r="E88" s="128"/>
      <c r="F88" s="126"/>
      <c r="G88" s="127"/>
      <c r="H88" s="131"/>
      <c r="I88" s="201">
        <f>SUM(I89:I92)</f>
        <v>3</v>
      </c>
      <c r="J88" s="140">
        <f>I88/2</f>
        <v>1.5</v>
      </c>
      <c r="K88" s="144">
        <v>44620</v>
      </c>
      <c r="L88" s="23">
        <v>44773</v>
      </c>
      <c r="M88" s="145">
        <v>0.2</v>
      </c>
    </row>
    <row r="89" spans="1:13" ht="14" thickBot="1" x14ac:dyDescent="0.2">
      <c r="A89" s="65"/>
      <c r="B89" s="95"/>
      <c r="C89" s="68"/>
      <c r="D89" s="101"/>
      <c r="E89" s="119"/>
      <c r="F89" s="120"/>
      <c r="G89" s="121"/>
      <c r="H89" s="160"/>
      <c r="I89" s="175">
        <f>SUM(H89:H89)</f>
        <v>0</v>
      </c>
      <c r="J89" s="92"/>
      <c r="K89" s="62"/>
      <c r="L89" s="62"/>
      <c r="M89" s="195" t="s">
        <v>174</v>
      </c>
    </row>
    <row r="90" spans="1:13" x14ac:dyDescent="0.15">
      <c r="A90" s="65"/>
      <c r="B90" s="95"/>
      <c r="C90" s="68"/>
      <c r="D90" s="101"/>
      <c r="E90" s="122" t="s">
        <v>81</v>
      </c>
      <c r="F90" s="123" t="s">
        <v>4</v>
      </c>
      <c r="G90" s="124" t="s">
        <v>20</v>
      </c>
      <c r="H90" s="132">
        <v>1</v>
      </c>
      <c r="I90" s="157">
        <f>SUM(H90:H92)</f>
        <v>3</v>
      </c>
      <c r="J90" s="67"/>
      <c r="K90" s="62"/>
      <c r="L90" s="30"/>
      <c r="M90" s="30"/>
    </row>
    <row r="91" spans="1:13" x14ac:dyDescent="0.15">
      <c r="A91" s="65"/>
      <c r="B91" s="58"/>
      <c r="C91" s="68"/>
      <c r="D91" s="59"/>
      <c r="E91" s="128" t="s">
        <v>82</v>
      </c>
      <c r="F91" s="126" t="s">
        <v>4</v>
      </c>
      <c r="G91" s="127" t="s">
        <v>20</v>
      </c>
      <c r="H91" s="133">
        <v>2</v>
      </c>
      <c r="I91" s="131"/>
      <c r="J91" s="67"/>
      <c r="K91" s="62"/>
      <c r="L91" s="30"/>
      <c r="M91" s="30"/>
    </row>
    <row r="92" spans="1:13" x14ac:dyDescent="0.15">
      <c r="A92" s="65"/>
      <c r="B92" s="58"/>
      <c r="C92" s="94"/>
      <c r="D92" s="59"/>
      <c r="E92" s="154" t="s">
        <v>48</v>
      </c>
      <c r="F92" s="148" t="s">
        <v>5</v>
      </c>
      <c r="G92" s="149" t="s">
        <v>67</v>
      </c>
      <c r="H92" s="196"/>
      <c r="I92" s="184"/>
      <c r="J92" s="67"/>
      <c r="K92" s="92"/>
      <c r="L92" s="30"/>
      <c r="M92" s="30"/>
    </row>
    <row r="93" spans="1:13" x14ac:dyDescent="0.15">
      <c r="A93" s="75"/>
      <c r="B93" s="76"/>
      <c r="C93" s="77"/>
      <c r="D93" s="78"/>
      <c r="E93" s="78"/>
      <c r="F93" s="78"/>
      <c r="G93" s="79"/>
      <c r="H93" s="80"/>
      <c r="I93" s="80"/>
      <c r="J93" s="165"/>
      <c r="K93" s="80"/>
      <c r="L93" s="80"/>
      <c r="M93" s="80"/>
    </row>
    <row r="94" spans="1:13" x14ac:dyDescent="0.15">
      <c r="A94" s="57"/>
      <c r="B94" s="20" t="s">
        <v>128</v>
      </c>
      <c r="C94" s="253" t="s">
        <v>173</v>
      </c>
      <c r="D94" s="21" t="s">
        <v>59</v>
      </c>
      <c r="E94" s="128"/>
      <c r="F94" s="126"/>
      <c r="G94" s="127"/>
      <c r="H94" s="131"/>
      <c r="I94" s="201">
        <f>SUM(I95:I97)</f>
        <v>6</v>
      </c>
      <c r="J94" s="140">
        <f>I94/2</f>
        <v>3</v>
      </c>
      <c r="K94" s="144">
        <v>44480</v>
      </c>
      <c r="L94" s="23">
        <v>44254</v>
      </c>
      <c r="M94" s="145">
        <v>0.5</v>
      </c>
    </row>
    <row r="95" spans="1:13" x14ac:dyDescent="0.15">
      <c r="A95" s="65"/>
      <c r="B95" s="95"/>
      <c r="C95" s="254"/>
      <c r="D95" s="122"/>
      <c r="E95" s="29" t="s">
        <v>133</v>
      </c>
      <c r="F95" s="188" t="s">
        <v>131</v>
      </c>
      <c r="G95" s="124" t="s">
        <v>30</v>
      </c>
      <c r="H95" s="188">
        <v>3</v>
      </c>
      <c r="I95" s="131">
        <f>SUM(H95:H96)</f>
        <v>6</v>
      </c>
      <c r="J95" s="92"/>
      <c r="K95" s="62"/>
      <c r="L95" s="62"/>
      <c r="M95" s="62"/>
    </row>
    <row r="96" spans="1:13" ht="14" thickBot="1" x14ac:dyDescent="0.2">
      <c r="A96" s="65"/>
      <c r="B96" s="95"/>
      <c r="C96" s="254"/>
      <c r="D96" s="122"/>
      <c r="E96" s="255" t="s">
        <v>135</v>
      </c>
      <c r="F96" s="256" t="s">
        <v>131</v>
      </c>
      <c r="G96" s="121" t="s">
        <v>30</v>
      </c>
      <c r="H96" s="256">
        <v>3</v>
      </c>
      <c r="I96" s="175"/>
      <c r="J96" s="92"/>
      <c r="K96" s="62"/>
      <c r="L96" s="62"/>
      <c r="M96" s="62"/>
    </row>
    <row r="97" spans="1:13" x14ac:dyDescent="0.15">
      <c r="A97" s="65"/>
      <c r="B97" s="95"/>
      <c r="C97" s="254"/>
      <c r="D97" s="122"/>
      <c r="E97" s="122"/>
      <c r="F97" s="123"/>
      <c r="G97" s="124"/>
      <c r="H97" s="132"/>
      <c r="I97" s="157">
        <f>SUM(H97:H97)</f>
        <v>0</v>
      </c>
      <c r="J97" s="67"/>
      <c r="K97" s="62"/>
      <c r="L97" s="30"/>
      <c r="M97" s="30"/>
    </row>
    <row r="98" spans="1:13" x14ac:dyDescent="0.15">
      <c r="A98" s="75"/>
      <c r="B98" s="76"/>
      <c r="C98" s="77"/>
      <c r="D98" s="78"/>
      <c r="E98" s="78"/>
      <c r="F98" s="78"/>
      <c r="G98" s="79"/>
      <c r="H98" s="80"/>
      <c r="I98" s="80"/>
      <c r="J98" s="165"/>
      <c r="K98" s="80"/>
      <c r="L98" s="80"/>
      <c r="M98" s="80"/>
    </row>
    <row r="99" spans="1:13" x14ac:dyDescent="0.15">
      <c r="A99" s="57"/>
      <c r="B99" s="20" t="s">
        <v>128</v>
      </c>
      <c r="C99" s="253" t="s">
        <v>176</v>
      </c>
      <c r="D99" s="21" t="s">
        <v>59</v>
      </c>
      <c r="E99" s="128"/>
      <c r="F99" s="126"/>
      <c r="G99" s="127"/>
      <c r="H99" s="131"/>
      <c r="I99" s="201">
        <f>SUM(I100:I101)</f>
        <v>8</v>
      </c>
      <c r="J99" s="140">
        <f>I99/2</f>
        <v>4</v>
      </c>
      <c r="K99" s="23">
        <v>44481</v>
      </c>
      <c r="L99" s="23" t="s">
        <v>167</v>
      </c>
      <c r="M99" s="145">
        <v>0.3</v>
      </c>
    </row>
    <row r="100" spans="1:13" ht="14" thickBot="1" x14ac:dyDescent="0.2">
      <c r="A100" s="65"/>
      <c r="B100" s="95"/>
      <c r="C100" s="254"/>
      <c r="D100" s="122"/>
      <c r="E100" s="255" t="s">
        <v>132</v>
      </c>
      <c r="F100" s="256" t="s">
        <v>131</v>
      </c>
      <c r="G100" s="121" t="s">
        <v>30</v>
      </c>
      <c r="H100" s="256">
        <v>4</v>
      </c>
      <c r="I100" s="175">
        <f>SUM(H100:H100)</f>
        <v>4</v>
      </c>
      <c r="J100" s="92"/>
      <c r="K100" s="62"/>
      <c r="L100" s="62"/>
      <c r="M100" s="62"/>
    </row>
    <row r="101" spans="1:13" x14ac:dyDescent="0.15">
      <c r="A101" s="65"/>
      <c r="B101" s="95"/>
      <c r="C101" s="254"/>
      <c r="D101" s="122"/>
      <c r="E101" s="29" t="s">
        <v>134</v>
      </c>
      <c r="F101" s="188" t="s">
        <v>131</v>
      </c>
      <c r="G101" s="124" t="s">
        <v>20</v>
      </c>
      <c r="H101" s="188">
        <v>4</v>
      </c>
      <c r="I101" s="157">
        <f>SUM(H101:H101)</f>
        <v>4</v>
      </c>
      <c r="J101" s="67"/>
      <c r="K101" s="62"/>
      <c r="L101" s="30"/>
      <c r="M101" s="30"/>
    </row>
    <row r="102" spans="1:13" x14ac:dyDescent="0.15">
      <c r="A102" s="38"/>
      <c r="B102" s="38"/>
      <c r="C102" s="39"/>
      <c r="D102" s="40"/>
      <c r="E102" s="42"/>
      <c r="F102" s="42"/>
      <c r="G102" s="43"/>
      <c r="H102" s="42"/>
      <c r="I102" s="41"/>
      <c r="J102" s="172"/>
      <c r="K102" s="41"/>
      <c r="L102" s="41"/>
      <c r="M102" s="41"/>
    </row>
    <row r="103" spans="1:13" x14ac:dyDescent="0.15">
      <c r="A103" s="50" t="s">
        <v>83</v>
      </c>
      <c r="D103" s="30"/>
      <c r="G103" s="30"/>
      <c r="L103" s="30"/>
      <c r="M103" s="30"/>
    </row>
    <row r="104" spans="1:13" x14ac:dyDescent="0.15">
      <c r="A104" s="50" t="s">
        <v>84</v>
      </c>
      <c r="C104" s="30"/>
      <c r="D104" s="51"/>
      <c r="E104" s="96"/>
      <c r="F104" s="56"/>
      <c r="G104" s="97"/>
      <c r="H104" s="98"/>
      <c r="I104" s="29"/>
      <c r="K104" s="30"/>
      <c r="L104" s="30"/>
      <c r="M104" s="30"/>
    </row>
    <row r="105" spans="1:13" x14ac:dyDescent="0.15">
      <c r="C105" s="187"/>
      <c r="D105" s="29"/>
      <c r="H105" s="188"/>
      <c r="I105" s="30"/>
      <c r="K105" s="30"/>
      <c r="L105" s="30"/>
      <c r="M105" s="30"/>
    </row>
    <row r="106" spans="1:13" x14ac:dyDescent="0.15">
      <c r="C106" s="30"/>
      <c r="D106" s="30"/>
      <c r="G106" s="30"/>
      <c r="H106" s="188"/>
      <c r="I106" s="30"/>
      <c r="K106" s="30"/>
      <c r="L106" s="30"/>
      <c r="M106" s="30"/>
    </row>
    <row r="107" spans="1:13" x14ac:dyDescent="0.15">
      <c r="D107" s="30"/>
      <c r="G107" s="30"/>
      <c r="I107" s="30"/>
      <c r="K107" s="30"/>
      <c r="L107" s="30"/>
      <c r="M107" s="30"/>
    </row>
    <row r="108" spans="1:13" x14ac:dyDescent="0.15">
      <c r="D108" s="30"/>
      <c r="G108" s="30"/>
      <c r="I108" s="30"/>
      <c r="K108" s="30"/>
      <c r="L108" s="30"/>
      <c r="M108" s="30"/>
    </row>
    <row r="109" spans="1:13" x14ac:dyDescent="0.15">
      <c r="C109" s="30"/>
      <c r="D109" s="30"/>
      <c r="G109" s="30"/>
      <c r="H109" s="188"/>
      <c r="I109" s="30"/>
      <c r="K109" s="30"/>
      <c r="L109" s="30"/>
      <c r="M109" s="30"/>
    </row>
    <row r="110" spans="1:13" x14ac:dyDescent="0.15">
      <c r="C110" s="30"/>
      <c r="D110" s="30"/>
      <c r="G110" s="30"/>
      <c r="I110" s="30"/>
      <c r="K110" s="30"/>
      <c r="L110" s="30"/>
      <c r="M110" s="30"/>
    </row>
    <row r="111" spans="1:13" x14ac:dyDescent="0.15">
      <c r="C111" s="30"/>
      <c r="D111" s="30"/>
      <c r="G111" s="30"/>
      <c r="I111" s="30"/>
      <c r="K111" s="30"/>
      <c r="L111" s="30"/>
      <c r="M111" s="30"/>
    </row>
    <row r="112" spans="1:13" x14ac:dyDescent="0.15">
      <c r="C112" s="30"/>
      <c r="D112" s="30"/>
      <c r="G112" s="30"/>
      <c r="I112" s="30"/>
      <c r="K112" s="30"/>
      <c r="L112" s="30"/>
      <c r="M112" s="30"/>
    </row>
    <row r="113" spans="3:13" x14ac:dyDescent="0.15">
      <c r="C113" s="30"/>
      <c r="D113" s="30"/>
      <c r="G113" s="30"/>
      <c r="I113" s="30"/>
      <c r="K113" s="30"/>
      <c r="L113" s="30"/>
      <c r="M113" s="30"/>
    </row>
    <row r="114" spans="3:13" x14ac:dyDescent="0.15">
      <c r="C114" s="30"/>
      <c r="D114" s="30"/>
      <c r="G114" s="30"/>
      <c r="I114" s="30"/>
      <c r="K114" s="30"/>
      <c r="L114" s="30"/>
      <c r="M114" s="30"/>
    </row>
    <row r="115" spans="3:13" x14ac:dyDescent="0.15">
      <c r="C115" s="30"/>
      <c r="D115" s="30"/>
      <c r="G115" s="30"/>
      <c r="I115" s="30"/>
      <c r="K115" s="30"/>
      <c r="L115" s="30"/>
      <c r="M115" s="30"/>
    </row>
    <row r="116" spans="3:13" x14ac:dyDescent="0.15">
      <c r="C116" s="30"/>
      <c r="D116" s="30"/>
      <c r="G116" s="30"/>
      <c r="I116" s="30"/>
      <c r="K116" s="30"/>
      <c r="L116" s="30"/>
      <c r="M116" s="30"/>
    </row>
    <row r="117" spans="3:13" x14ac:dyDescent="0.15">
      <c r="C117" s="30"/>
      <c r="D117" s="30"/>
      <c r="G117" s="30"/>
      <c r="I117" s="30"/>
      <c r="K117" s="30"/>
      <c r="L117" s="30"/>
      <c r="M117" s="30"/>
    </row>
    <row r="118" spans="3:13" x14ac:dyDescent="0.15">
      <c r="C118" s="30"/>
      <c r="D118" s="30"/>
      <c r="G118" s="30"/>
      <c r="I118" s="30"/>
      <c r="K118" s="30"/>
      <c r="L118" s="30"/>
      <c r="M118" s="30"/>
    </row>
    <row r="119" spans="3:13" x14ac:dyDescent="0.15">
      <c r="C119" s="30"/>
      <c r="D119" s="30"/>
      <c r="G119" s="30"/>
      <c r="I119" s="30"/>
      <c r="K119" s="30"/>
      <c r="L119" s="30"/>
      <c r="M119" s="30"/>
    </row>
    <row r="120" spans="3:13" x14ac:dyDescent="0.15">
      <c r="C120" s="30"/>
      <c r="D120" s="30"/>
      <c r="G120" s="30"/>
      <c r="I120" s="30"/>
      <c r="K120" s="30"/>
      <c r="L120" s="30"/>
      <c r="M120" s="30"/>
    </row>
    <row r="121" spans="3:13" x14ac:dyDescent="0.15">
      <c r="C121" s="30"/>
      <c r="D121" s="30"/>
      <c r="G121" s="30"/>
      <c r="I121" s="30"/>
      <c r="K121" s="30"/>
      <c r="L121" s="30"/>
      <c r="M121" s="30"/>
    </row>
    <row r="122" spans="3:13" x14ac:dyDescent="0.15">
      <c r="C122" s="30"/>
      <c r="D122" s="30"/>
      <c r="G122" s="30"/>
      <c r="I122" s="30"/>
      <c r="K122" s="30"/>
      <c r="L122" s="30"/>
      <c r="M122" s="30"/>
    </row>
    <row r="123" spans="3:13" x14ac:dyDescent="0.15">
      <c r="C123" s="30"/>
      <c r="D123" s="30"/>
      <c r="G123" s="30"/>
      <c r="I123" s="30"/>
      <c r="K123" s="30"/>
      <c r="L123" s="30"/>
      <c r="M123" s="30"/>
    </row>
    <row r="124" spans="3:13" x14ac:dyDescent="0.15">
      <c r="C124" s="30"/>
      <c r="D124" s="30"/>
      <c r="G124" s="30"/>
      <c r="I124" s="30"/>
      <c r="K124" s="30"/>
      <c r="L124" s="30"/>
      <c r="M124" s="30"/>
    </row>
    <row r="125" spans="3:13" x14ac:dyDescent="0.15">
      <c r="C125" s="30"/>
      <c r="D125" s="30"/>
      <c r="G125" s="30"/>
      <c r="I125" s="30"/>
      <c r="K125" s="30"/>
      <c r="L125" s="30"/>
      <c r="M125" s="30"/>
    </row>
    <row r="126" spans="3:13" x14ac:dyDescent="0.15">
      <c r="C126" s="30"/>
      <c r="D126" s="30"/>
      <c r="G126" s="30"/>
      <c r="I126" s="30"/>
      <c r="K126" s="30"/>
      <c r="L126" s="30"/>
      <c r="M126" s="30"/>
    </row>
    <row r="127" spans="3:13" x14ac:dyDescent="0.15">
      <c r="C127" s="30"/>
      <c r="D127" s="30"/>
      <c r="G127" s="30"/>
      <c r="I127" s="30"/>
      <c r="K127" s="30"/>
      <c r="L127" s="30"/>
      <c r="M127" s="30"/>
    </row>
    <row r="128" spans="3:13" x14ac:dyDescent="0.15">
      <c r="C128" s="30"/>
      <c r="D128" s="30"/>
      <c r="G128" s="30"/>
      <c r="I128" s="30"/>
      <c r="K128" s="30"/>
      <c r="L128" s="30"/>
      <c r="M128" s="30"/>
    </row>
    <row r="129" spans="3:13" x14ac:dyDescent="0.15">
      <c r="C129" s="30"/>
      <c r="D129" s="30"/>
      <c r="G129" s="30"/>
      <c r="I129" s="30"/>
      <c r="K129" s="30"/>
      <c r="L129" s="30"/>
      <c r="M129" s="30"/>
    </row>
    <row r="130" spans="3:13" x14ac:dyDescent="0.15">
      <c r="C130" s="30"/>
      <c r="D130" s="30"/>
      <c r="G130" s="30"/>
      <c r="I130" s="30"/>
      <c r="K130" s="30"/>
      <c r="L130" s="30"/>
      <c r="M130" s="30"/>
    </row>
    <row r="131" spans="3:13" x14ac:dyDescent="0.15">
      <c r="C131" s="30"/>
      <c r="D131" s="30"/>
      <c r="G131" s="30"/>
      <c r="I131" s="30"/>
      <c r="K131" s="30"/>
      <c r="L131" s="30"/>
      <c r="M131" s="30"/>
    </row>
    <row r="132" spans="3:13" x14ac:dyDescent="0.15">
      <c r="C132" s="30"/>
      <c r="D132" s="30"/>
      <c r="G132" s="30"/>
      <c r="I132" s="30"/>
      <c r="K132" s="30"/>
      <c r="L132" s="30"/>
      <c r="M132" s="30"/>
    </row>
    <row r="133" spans="3:13" x14ac:dyDescent="0.15">
      <c r="C133" s="30"/>
      <c r="D133" s="30"/>
      <c r="G133" s="30"/>
      <c r="I133" s="30"/>
      <c r="K133" s="30"/>
      <c r="L133" s="30"/>
      <c r="M133" s="30"/>
    </row>
    <row r="134" spans="3:13" x14ac:dyDescent="0.15">
      <c r="C134" s="30"/>
      <c r="D134" s="30"/>
      <c r="G134" s="30"/>
      <c r="I134" s="30"/>
      <c r="K134" s="30"/>
      <c r="L134" s="30"/>
      <c r="M134" s="30"/>
    </row>
    <row r="135" spans="3:13" x14ac:dyDescent="0.15">
      <c r="C135" s="30"/>
      <c r="D135" s="30"/>
      <c r="G135" s="30"/>
      <c r="I135" s="30"/>
      <c r="K135" s="30"/>
      <c r="L135" s="30"/>
      <c r="M135" s="30"/>
    </row>
    <row r="136" spans="3:13" x14ac:dyDescent="0.15">
      <c r="C136" s="30"/>
      <c r="D136" s="30"/>
      <c r="G136" s="30"/>
      <c r="I136" s="30"/>
      <c r="K136" s="30"/>
      <c r="L136" s="30"/>
      <c r="M136" s="30"/>
    </row>
    <row r="137" spans="3:13" x14ac:dyDescent="0.15">
      <c r="C137" s="30"/>
      <c r="D137" s="30"/>
      <c r="G137" s="30"/>
      <c r="I137" s="30"/>
      <c r="K137" s="30"/>
    </row>
    <row r="138" spans="3:13" x14ac:dyDescent="0.15">
      <c r="C138" s="30"/>
      <c r="D138" s="30"/>
      <c r="G138" s="30"/>
      <c r="I138" s="30"/>
      <c r="K138" s="30"/>
    </row>
    <row r="139" spans="3:13" x14ac:dyDescent="0.15">
      <c r="C139" s="30"/>
      <c r="D139" s="30"/>
      <c r="G139" s="30"/>
      <c r="I139" s="30"/>
      <c r="K139" s="30"/>
    </row>
    <row r="140" spans="3:13" x14ac:dyDescent="0.15">
      <c r="C140" s="30"/>
      <c r="D140" s="30"/>
      <c r="G140" s="30"/>
      <c r="I140" s="30"/>
      <c r="K140" s="30"/>
    </row>
    <row r="141" spans="3:13" x14ac:dyDescent="0.15">
      <c r="C141" s="30"/>
      <c r="D141" s="30"/>
      <c r="G141" s="30"/>
      <c r="I141" s="30"/>
      <c r="K141" s="30"/>
    </row>
    <row r="142" spans="3:13" x14ac:dyDescent="0.15">
      <c r="C142" s="30"/>
      <c r="D142" s="30"/>
      <c r="G142" s="30"/>
      <c r="I142" s="30"/>
      <c r="K142" s="30"/>
    </row>
    <row r="143" spans="3:13" x14ac:dyDescent="0.15">
      <c r="C143" s="30"/>
      <c r="D143" s="30"/>
      <c r="G143" s="30"/>
      <c r="I143" s="30"/>
      <c r="K143" s="30"/>
    </row>
    <row r="144" spans="3:13" x14ac:dyDescent="0.15">
      <c r="C144" s="30"/>
      <c r="D144" s="30"/>
      <c r="G144" s="30"/>
      <c r="I144" s="30"/>
      <c r="K144" s="30"/>
    </row>
    <row r="145" spans="3:11" x14ac:dyDescent="0.15">
      <c r="C145" s="30"/>
      <c r="D145" s="30"/>
      <c r="G145" s="30"/>
      <c r="I145" s="30"/>
      <c r="K145" s="30"/>
    </row>
    <row r="146" spans="3:11" x14ac:dyDescent="0.15">
      <c r="C146" s="30"/>
      <c r="D146" s="30"/>
      <c r="G146" s="30"/>
      <c r="I146" s="30"/>
      <c r="K146" s="30"/>
    </row>
    <row r="147" spans="3:11" x14ac:dyDescent="0.15">
      <c r="C147" s="30"/>
      <c r="D147" s="30"/>
      <c r="G147" s="30"/>
      <c r="I147" s="30"/>
      <c r="K147" s="30"/>
    </row>
    <row r="148" spans="3:11" x14ac:dyDescent="0.15">
      <c r="C148" s="30"/>
      <c r="D148" s="30"/>
      <c r="G148" s="30"/>
      <c r="I148" s="30"/>
      <c r="K148" s="30"/>
    </row>
    <row r="149" spans="3:11" x14ac:dyDescent="0.15">
      <c r="C149" s="30"/>
      <c r="D149" s="30"/>
      <c r="G149" s="30"/>
      <c r="I149" s="30"/>
      <c r="K149" s="30"/>
    </row>
    <row r="150" spans="3:11" x14ac:dyDescent="0.15">
      <c r="C150" s="30"/>
      <c r="D150" s="30"/>
      <c r="G150" s="30"/>
      <c r="I150" s="30"/>
      <c r="K150" s="30"/>
    </row>
    <row r="151" spans="3:11" x14ac:dyDescent="0.15">
      <c r="C151" s="30"/>
      <c r="D151" s="30"/>
      <c r="G151" s="30"/>
      <c r="I151" s="30"/>
      <c r="K151" s="30"/>
    </row>
    <row r="152" spans="3:11" x14ac:dyDescent="0.15">
      <c r="C152" s="30"/>
      <c r="D152" s="30"/>
      <c r="G152" s="30"/>
      <c r="I152" s="30"/>
      <c r="K152" s="30"/>
    </row>
    <row r="153" spans="3:11" x14ac:dyDescent="0.15">
      <c r="C153" s="30"/>
      <c r="D153" s="30"/>
      <c r="G153" s="30"/>
      <c r="I153" s="30"/>
      <c r="K153" s="30"/>
    </row>
    <row r="154" spans="3:11" x14ac:dyDescent="0.15">
      <c r="C154" s="30"/>
      <c r="D154" s="30"/>
      <c r="G154" s="30"/>
      <c r="I154" s="30"/>
      <c r="K154" s="30"/>
    </row>
    <row r="155" spans="3:11" x14ac:dyDescent="0.15">
      <c r="C155" s="30"/>
      <c r="D155" s="30"/>
      <c r="G155" s="30"/>
      <c r="I155" s="30"/>
      <c r="K155" s="30"/>
    </row>
    <row r="156" spans="3:11" x14ac:dyDescent="0.15">
      <c r="C156" s="30"/>
      <c r="D156" s="30"/>
      <c r="G156" s="30"/>
      <c r="I156" s="30"/>
      <c r="K156" s="30"/>
    </row>
    <row r="157" spans="3:11" x14ac:dyDescent="0.15">
      <c r="C157" s="30"/>
      <c r="D157" s="30"/>
      <c r="G157" s="30"/>
      <c r="I157" s="30"/>
      <c r="K157" s="30"/>
    </row>
    <row r="158" spans="3:11" x14ac:dyDescent="0.15">
      <c r="C158" s="30"/>
      <c r="D158" s="30"/>
      <c r="G158" s="30"/>
      <c r="I158" s="30"/>
      <c r="K158" s="30"/>
    </row>
    <row r="159" spans="3:11" x14ac:dyDescent="0.15">
      <c r="C159" s="30"/>
      <c r="D159" s="30"/>
      <c r="G159" s="30"/>
      <c r="I159" s="30"/>
      <c r="K159" s="30"/>
    </row>
    <row r="160" spans="3:11" x14ac:dyDescent="0.15">
      <c r="C160" s="30"/>
      <c r="D160" s="30"/>
      <c r="G160" s="30"/>
      <c r="I160" s="30"/>
      <c r="K160" s="30"/>
    </row>
    <row r="161" spans="3:11" x14ac:dyDescent="0.15">
      <c r="C161" s="30"/>
      <c r="D161" s="30"/>
      <c r="G161" s="30"/>
      <c r="I161" s="30"/>
      <c r="K161" s="30"/>
    </row>
    <row r="162" spans="3:11" x14ac:dyDescent="0.15">
      <c r="C162" s="30"/>
      <c r="D162" s="30"/>
      <c r="G162" s="30"/>
      <c r="I162" s="30"/>
      <c r="K162" s="30"/>
    </row>
    <row r="163" spans="3:11" x14ac:dyDescent="0.15">
      <c r="C163" s="30"/>
      <c r="D163" s="30"/>
      <c r="G163" s="30"/>
      <c r="I163" s="30"/>
      <c r="K163" s="30"/>
    </row>
    <row r="164" spans="3:11" x14ac:dyDescent="0.15">
      <c r="C164" s="30"/>
      <c r="D164" s="30"/>
      <c r="G164" s="30"/>
      <c r="I164" s="30"/>
      <c r="K164" s="30"/>
    </row>
    <row r="165" spans="3:11" x14ac:dyDescent="0.15">
      <c r="C165" s="30"/>
      <c r="D165" s="30"/>
      <c r="G165" s="30"/>
      <c r="I165" s="30"/>
      <c r="K165" s="30"/>
    </row>
    <row r="166" spans="3:11" x14ac:dyDescent="0.15">
      <c r="C166" s="30"/>
      <c r="D166" s="30"/>
      <c r="G166" s="30"/>
      <c r="I166" s="30"/>
      <c r="K166" s="30"/>
    </row>
    <row r="167" spans="3:11" x14ac:dyDescent="0.15">
      <c r="C167" s="30"/>
      <c r="D167" s="30"/>
      <c r="G167" s="30"/>
      <c r="I167" s="30"/>
      <c r="K167" s="30"/>
    </row>
    <row r="168" spans="3:11" x14ac:dyDescent="0.15">
      <c r="C168" s="30"/>
      <c r="D168" s="30"/>
      <c r="G168" s="30"/>
      <c r="I168" s="30"/>
      <c r="K168" s="30"/>
    </row>
    <row r="169" spans="3:11" x14ac:dyDescent="0.15">
      <c r="C169" s="30"/>
      <c r="D169" s="30"/>
      <c r="G169" s="30"/>
      <c r="I169" s="30"/>
      <c r="K169" s="30"/>
    </row>
    <row r="170" spans="3:11" x14ac:dyDescent="0.15">
      <c r="C170" s="30"/>
      <c r="D170" s="30"/>
      <c r="G170" s="30"/>
      <c r="I170" s="30"/>
      <c r="K170" s="30"/>
    </row>
    <row r="171" spans="3:11" x14ac:dyDescent="0.15">
      <c r="C171" s="30"/>
      <c r="D171" s="30"/>
      <c r="G171" s="30"/>
      <c r="I171" s="30"/>
      <c r="K171" s="30"/>
    </row>
    <row r="172" spans="3:11" x14ac:dyDescent="0.15">
      <c r="C172" s="30"/>
      <c r="D172" s="30"/>
      <c r="G172" s="30"/>
      <c r="I172" s="30"/>
      <c r="K172" s="30"/>
    </row>
    <row r="173" spans="3:11" x14ac:dyDescent="0.15">
      <c r="C173" s="30"/>
      <c r="D173" s="30"/>
      <c r="G173" s="30"/>
      <c r="I173" s="30"/>
      <c r="K173" s="30"/>
    </row>
    <row r="174" spans="3:11" x14ac:dyDescent="0.15">
      <c r="C174" s="30"/>
      <c r="D174" s="30"/>
      <c r="G174" s="30"/>
      <c r="I174" s="30"/>
      <c r="K174" s="30"/>
    </row>
    <row r="175" spans="3:11" x14ac:dyDescent="0.15">
      <c r="C175" s="30"/>
      <c r="D175" s="30"/>
      <c r="G175" s="30"/>
      <c r="I175" s="30"/>
      <c r="K175" s="30"/>
    </row>
    <row r="176" spans="3:11" x14ac:dyDescent="0.15">
      <c r="C176" s="30"/>
      <c r="D176" s="30"/>
      <c r="G176" s="30"/>
      <c r="I176" s="30"/>
      <c r="K176" s="30"/>
    </row>
    <row r="177" spans="3:11" x14ac:dyDescent="0.15">
      <c r="C177" s="30"/>
      <c r="D177" s="30"/>
      <c r="G177" s="30"/>
      <c r="I177" s="30"/>
      <c r="K177" s="30"/>
    </row>
    <row r="178" spans="3:11" x14ac:dyDescent="0.15">
      <c r="C178" s="30"/>
      <c r="D178" s="30"/>
      <c r="G178" s="30"/>
      <c r="I178" s="30"/>
      <c r="K178" s="30"/>
    </row>
    <row r="179" spans="3:11" x14ac:dyDescent="0.15">
      <c r="C179" s="30"/>
      <c r="D179" s="30"/>
      <c r="G179" s="30"/>
      <c r="I179" s="30"/>
      <c r="K179" s="30"/>
    </row>
    <row r="180" spans="3:11" x14ac:dyDescent="0.15">
      <c r="C180" s="30"/>
      <c r="D180" s="30"/>
      <c r="G180" s="30"/>
      <c r="I180" s="30"/>
      <c r="K180" s="30"/>
    </row>
    <row r="181" spans="3:11" x14ac:dyDescent="0.15">
      <c r="C181" s="30"/>
      <c r="D181" s="30"/>
      <c r="G181" s="30"/>
      <c r="I181" s="30"/>
      <c r="K181" s="30"/>
    </row>
    <row r="182" spans="3:11" x14ac:dyDescent="0.15">
      <c r="C182" s="30"/>
      <c r="D182" s="30"/>
      <c r="G182" s="30"/>
      <c r="I182" s="30"/>
      <c r="K182" s="30"/>
    </row>
    <row r="183" spans="3:11" x14ac:dyDescent="0.15">
      <c r="C183" s="30"/>
      <c r="D183" s="30"/>
      <c r="G183" s="30"/>
      <c r="I183" s="30"/>
      <c r="K183" s="30"/>
    </row>
    <row r="184" spans="3:11" x14ac:dyDescent="0.15">
      <c r="C184" s="30"/>
      <c r="D184" s="30"/>
      <c r="G184" s="30"/>
      <c r="I184" s="30"/>
      <c r="K184" s="30"/>
    </row>
    <row r="185" spans="3:11" x14ac:dyDescent="0.15">
      <c r="C185" s="30"/>
      <c r="D185" s="30"/>
      <c r="G185" s="30"/>
      <c r="I185" s="30"/>
      <c r="K185" s="30"/>
    </row>
    <row r="186" spans="3:11" x14ac:dyDescent="0.15">
      <c r="C186" s="30"/>
      <c r="D186" s="30"/>
      <c r="G186" s="30"/>
      <c r="I186" s="30"/>
      <c r="K186" s="30"/>
    </row>
    <row r="187" spans="3:11" x14ac:dyDescent="0.15">
      <c r="C187" s="30"/>
      <c r="D187" s="30"/>
      <c r="G187" s="30"/>
      <c r="I187" s="30"/>
      <c r="K187" s="30"/>
    </row>
    <row r="188" spans="3:11" x14ac:dyDescent="0.15">
      <c r="C188" s="30"/>
      <c r="D188" s="30"/>
      <c r="G188" s="30"/>
      <c r="I188" s="30"/>
      <c r="K188" s="30"/>
    </row>
    <row r="189" spans="3:11" x14ac:dyDescent="0.15">
      <c r="C189" s="30"/>
      <c r="D189" s="30"/>
      <c r="G189" s="30"/>
      <c r="I189" s="30"/>
      <c r="K189" s="30"/>
    </row>
    <row r="190" spans="3:11" x14ac:dyDescent="0.15">
      <c r="C190" s="30"/>
      <c r="D190" s="30"/>
      <c r="G190" s="30"/>
      <c r="I190" s="30"/>
      <c r="K190" s="30"/>
    </row>
    <row r="191" spans="3:11" x14ac:dyDescent="0.15">
      <c r="C191" s="30"/>
      <c r="D191" s="30"/>
      <c r="G191" s="30"/>
      <c r="I191" s="30"/>
      <c r="K191" s="30"/>
    </row>
    <row r="192" spans="3:11" x14ac:dyDescent="0.15">
      <c r="C192" s="30"/>
      <c r="D192" s="30"/>
      <c r="G192" s="30"/>
      <c r="I192" s="30"/>
      <c r="K192" s="30"/>
    </row>
    <row r="193" spans="3:11" x14ac:dyDescent="0.15">
      <c r="C193" s="30"/>
      <c r="D193" s="30"/>
      <c r="G193" s="30"/>
      <c r="I193" s="30"/>
      <c r="K193" s="30"/>
    </row>
    <row r="194" spans="3:11" x14ac:dyDescent="0.15">
      <c r="C194" s="30"/>
      <c r="D194" s="30"/>
      <c r="G194" s="30"/>
      <c r="I194" s="30"/>
      <c r="K194" s="30"/>
    </row>
    <row r="195" spans="3:11" x14ac:dyDescent="0.15">
      <c r="C195" s="30"/>
      <c r="D195" s="30"/>
      <c r="G195" s="30"/>
      <c r="I195" s="30"/>
      <c r="K195" s="30"/>
    </row>
    <row r="196" spans="3:11" x14ac:dyDescent="0.15">
      <c r="C196" s="30"/>
      <c r="D196" s="30"/>
      <c r="G196" s="30"/>
      <c r="I196" s="30"/>
      <c r="K196" s="30"/>
    </row>
    <row r="197" spans="3:11" x14ac:dyDescent="0.15">
      <c r="C197" s="30"/>
      <c r="D197" s="30"/>
      <c r="G197" s="30"/>
      <c r="I197" s="30"/>
      <c r="K197" s="30"/>
    </row>
    <row r="198" spans="3:11" x14ac:dyDescent="0.15">
      <c r="C198" s="30"/>
      <c r="D198" s="30"/>
      <c r="G198" s="30"/>
      <c r="I198" s="30"/>
      <c r="K198" s="30"/>
    </row>
    <row r="199" spans="3:11" x14ac:dyDescent="0.15">
      <c r="C199" s="30"/>
      <c r="D199" s="30"/>
      <c r="G199" s="30"/>
      <c r="I199" s="30"/>
      <c r="K199" s="30"/>
    </row>
    <row r="200" spans="3:11" x14ac:dyDescent="0.15">
      <c r="C200" s="30"/>
      <c r="D200" s="30"/>
      <c r="G200" s="30"/>
      <c r="I200" s="30"/>
      <c r="K200" s="30"/>
    </row>
    <row r="201" spans="3:11" x14ac:dyDescent="0.15">
      <c r="C201" s="30"/>
      <c r="D201" s="30"/>
      <c r="G201" s="30"/>
      <c r="I201" s="30"/>
      <c r="K201" s="30"/>
    </row>
    <row r="202" spans="3:11" x14ac:dyDescent="0.15">
      <c r="C202" s="30"/>
      <c r="D202" s="30"/>
      <c r="G202" s="30"/>
      <c r="I202" s="30"/>
      <c r="K202" s="30"/>
    </row>
    <row r="203" spans="3:11" x14ac:dyDescent="0.15">
      <c r="C203" s="30"/>
      <c r="D203" s="30"/>
      <c r="G203" s="30"/>
      <c r="I203" s="30"/>
      <c r="K203" s="30"/>
    </row>
    <row r="204" spans="3:11" x14ac:dyDescent="0.15">
      <c r="C204" s="30"/>
      <c r="D204" s="30"/>
      <c r="G204" s="30"/>
      <c r="I204" s="30"/>
      <c r="K204" s="30"/>
    </row>
    <row r="205" spans="3:11" x14ac:dyDescent="0.15">
      <c r="C205" s="30"/>
      <c r="D205" s="30"/>
      <c r="G205" s="30"/>
      <c r="I205" s="30"/>
      <c r="K205" s="30"/>
    </row>
    <row r="206" spans="3:11" x14ac:dyDescent="0.15">
      <c r="C206" s="30"/>
      <c r="D206" s="30"/>
      <c r="G206" s="30"/>
      <c r="I206" s="30"/>
      <c r="K206" s="30"/>
    </row>
    <row r="207" spans="3:11" x14ac:dyDescent="0.15">
      <c r="C207" s="30"/>
      <c r="D207" s="30"/>
      <c r="G207" s="30"/>
      <c r="I207" s="30"/>
      <c r="K207" s="30"/>
    </row>
    <row r="208" spans="3:11" x14ac:dyDescent="0.15">
      <c r="C208" s="30"/>
      <c r="D208" s="30"/>
      <c r="G208" s="30"/>
      <c r="I208" s="30"/>
      <c r="K208" s="30"/>
    </row>
    <row r="209" spans="3:11" x14ac:dyDescent="0.15">
      <c r="C209" s="30"/>
      <c r="D209" s="30"/>
      <c r="G209" s="30"/>
      <c r="I209" s="30"/>
      <c r="K209" s="30"/>
    </row>
    <row r="210" spans="3:11" x14ac:dyDescent="0.15">
      <c r="C210" s="30"/>
      <c r="D210" s="30"/>
      <c r="G210" s="30"/>
      <c r="I210" s="30"/>
      <c r="K210" s="30"/>
    </row>
    <row r="211" spans="3:11" x14ac:dyDescent="0.15">
      <c r="C211" s="30"/>
      <c r="D211" s="30"/>
      <c r="G211" s="30"/>
      <c r="I211" s="30"/>
      <c r="K211" s="30"/>
    </row>
    <row r="212" spans="3:11" x14ac:dyDescent="0.15">
      <c r="C212" s="30"/>
      <c r="D212" s="30"/>
      <c r="G212" s="30"/>
      <c r="I212" s="30"/>
      <c r="K212" s="30"/>
    </row>
    <row r="213" spans="3:11" x14ac:dyDescent="0.15">
      <c r="C213" s="30"/>
      <c r="D213" s="30"/>
      <c r="G213" s="30"/>
      <c r="I213" s="30"/>
      <c r="K213" s="30"/>
    </row>
    <row r="214" spans="3:11" x14ac:dyDescent="0.15">
      <c r="C214" s="30"/>
      <c r="D214" s="30"/>
      <c r="G214" s="30"/>
      <c r="I214" s="30"/>
      <c r="K214" s="30"/>
    </row>
    <row r="215" spans="3:11" x14ac:dyDescent="0.15">
      <c r="C215" s="30"/>
      <c r="D215" s="30"/>
      <c r="G215" s="30"/>
      <c r="I215" s="30"/>
      <c r="K215" s="30"/>
    </row>
    <row r="216" spans="3:11" x14ac:dyDescent="0.15">
      <c r="C216" s="30"/>
      <c r="D216" s="30"/>
      <c r="G216" s="30"/>
      <c r="I216" s="30"/>
      <c r="K216" s="30"/>
    </row>
    <row r="217" spans="3:11" x14ac:dyDescent="0.15">
      <c r="C217" s="30"/>
      <c r="D217" s="30"/>
      <c r="G217" s="30"/>
      <c r="I217" s="30"/>
      <c r="K217" s="30"/>
    </row>
    <row r="218" spans="3:11" x14ac:dyDescent="0.15">
      <c r="C218" s="30"/>
      <c r="D218" s="30"/>
      <c r="G218" s="30"/>
      <c r="I218" s="30"/>
      <c r="K218" s="30"/>
    </row>
    <row r="219" spans="3:11" x14ac:dyDescent="0.15">
      <c r="C219" s="30"/>
      <c r="D219" s="30"/>
      <c r="G219" s="30"/>
      <c r="I219" s="30"/>
      <c r="K219" s="30"/>
    </row>
    <row r="220" spans="3:11" x14ac:dyDescent="0.15">
      <c r="C220" s="30"/>
      <c r="D220" s="30"/>
      <c r="G220" s="30"/>
      <c r="I220" s="30"/>
      <c r="K220" s="30"/>
    </row>
    <row r="221" spans="3:11" x14ac:dyDescent="0.15">
      <c r="C221" s="30"/>
      <c r="D221" s="30"/>
      <c r="G221" s="30"/>
      <c r="I221" s="30"/>
      <c r="K221" s="30"/>
    </row>
    <row r="222" spans="3:11" x14ac:dyDescent="0.15">
      <c r="C222" s="30"/>
      <c r="D222" s="30"/>
      <c r="G222" s="30"/>
      <c r="I222" s="30"/>
      <c r="K222" s="30"/>
    </row>
    <row r="223" spans="3:11" x14ac:dyDescent="0.15">
      <c r="C223" s="30"/>
      <c r="D223" s="30"/>
      <c r="G223" s="30"/>
      <c r="I223" s="30"/>
      <c r="K223" s="30"/>
    </row>
    <row r="224" spans="3:11" x14ac:dyDescent="0.15">
      <c r="C224" s="30"/>
      <c r="D224" s="30"/>
      <c r="G224" s="30"/>
      <c r="I224" s="30"/>
      <c r="K224" s="30"/>
    </row>
    <row r="225" spans="3:11" x14ac:dyDescent="0.15">
      <c r="C225" s="30"/>
      <c r="D225" s="30"/>
      <c r="G225" s="30"/>
      <c r="I225" s="30"/>
      <c r="K225" s="30"/>
    </row>
    <row r="226" spans="3:11" x14ac:dyDescent="0.15">
      <c r="C226" s="30"/>
      <c r="D226" s="30"/>
      <c r="G226" s="30"/>
      <c r="I226" s="30"/>
      <c r="K226" s="30"/>
    </row>
    <row r="227" spans="3:11" x14ac:dyDescent="0.15">
      <c r="C227" s="30"/>
      <c r="D227" s="30"/>
      <c r="G227" s="30"/>
      <c r="I227" s="30"/>
      <c r="K227" s="30"/>
    </row>
    <row r="228" spans="3:11" x14ac:dyDescent="0.15">
      <c r="C228" s="30"/>
      <c r="D228" s="30"/>
      <c r="G228" s="30"/>
      <c r="I228" s="30"/>
      <c r="K228" s="30"/>
    </row>
    <row r="229" spans="3:11" x14ac:dyDescent="0.15">
      <c r="C229" s="30"/>
      <c r="D229" s="30"/>
      <c r="G229" s="30"/>
      <c r="I229" s="30"/>
      <c r="K229" s="30"/>
    </row>
    <row r="230" spans="3:11" x14ac:dyDescent="0.15">
      <c r="C230" s="30"/>
      <c r="D230" s="30"/>
      <c r="G230" s="30"/>
      <c r="I230" s="30"/>
      <c r="K230" s="30"/>
    </row>
    <row r="231" spans="3:11" x14ac:dyDescent="0.15">
      <c r="C231" s="30"/>
      <c r="D231" s="30"/>
      <c r="G231" s="30"/>
      <c r="I231" s="30"/>
      <c r="K231" s="30"/>
    </row>
    <row r="232" spans="3:11" x14ac:dyDescent="0.15">
      <c r="C232" s="30"/>
      <c r="D232" s="30"/>
      <c r="G232" s="30"/>
      <c r="I232" s="30"/>
      <c r="K232" s="30"/>
    </row>
    <row r="233" spans="3:11" x14ac:dyDescent="0.15">
      <c r="C233" s="30"/>
      <c r="D233" s="30"/>
      <c r="G233" s="30"/>
      <c r="I233" s="30"/>
      <c r="K233" s="30"/>
    </row>
    <row r="234" spans="3:11" x14ac:dyDescent="0.15">
      <c r="C234" s="30"/>
      <c r="D234" s="30"/>
      <c r="G234" s="30"/>
      <c r="I234" s="30"/>
      <c r="K234" s="30"/>
    </row>
    <row r="235" spans="3:11" x14ac:dyDescent="0.15">
      <c r="C235" s="30"/>
      <c r="D235" s="30"/>
      <c r="G235" s="30"/>
      <c r="I235" s="30"/>
      <c r="K235" s="30"/>
    </row>
    <row r="236" spans="3:11" x14ac:dyDescent="0.15">
      <c r="C236" s="30"/>
      <c r="D236" s="30"/>
      <c r="G236" s="30"/>
      <c r="I236" s="30"/>
      <c r="K236" s="30"/>
    </row>
    <row r="237" spans="3:11" x14ac:dyDescent="0.15">
      <c r="C237" s="30"/>
      <c r="D237" s="30"/>
      <c r="G237" s="30"/>
      <c r="I237" s="30"/>
      <c r="K237" s="30"/>
    </row>
    <row r="238" spans="3:11" x14ac:dyDescent="0.15">
      <c r="C238" s="30"/>
      <c r="D238" s="30"/>
      <c r="G238" s="30"/>
      <c r="I238" s="30"/>
      <c r="K238" s="30"/>
    </row>
    <row r="239" spans="3:11" x14ac:dyDescent="0.15">
      <c r="C239" s="30"/>
      <c r="D239" s="30"/>
      <c r="G239" s="30"/>
      <c r="I239" s="30"/>
      <c r="K239" s="30"/>
    </row>
    <row r="240" spans="3:11" x14ac:dyDescent="0.15">
      <c r="C240" s="30"/>
      <c r="D240" s="30"/>
      <c r="G240" s="30"/>
      <c r="I240" s="30"/>
      <c r="K240" s="30"/>
    </row>
    <row r="241" spans="3:11" x14ac:dyDescent="0.15">
      <c r="C241" s="30"/>
      <c r="D241" s="30"/>
      <c r="G241" s="30"/>
      <c r="I241" s="30"/>
      <c r="K241" s="30"/>
    </row>
    <row r="242" spans="3:11" x14ac:dyDescent="0.15">
      <c r="C242" s="30"/>
      <c r="D242" s="30"/>
      <c r="G242" s="30"/>
      <c r="I242" s="30"/>
      <c r="K242" s="30"/>
    </row>
    <row r="243" spans="3:11" x14ac:dyDescent="0.15">
      <c r="C243" s="30"/>
      <c r="D243" s="30"/>
      <c r="G243" s="30"/>
      <c r="I243" s="30"/>
      <c r="K243" s="30"/>
    </row>
    <row r="244" spans="3:11" x14ac:dyDescent="0.15">
      <c r="C244" s="30"/>
      <c r="D244" s="30"/>
      <c r="G244" s="30"/>
      <c r="I244" s="30"/>
      <c r="K244" s="30"/>
    </row>
    <row r="245" spans="3:11" x14ac:dyDescent="0.15">
      <c r="C245" s="30"/>
      <c r="D245" s="30"/>
      <c r="G245" s="30"/>
      <c r="I245" s="30"/>
      <c r="K245" s="30"/>
    </row>
    <row r="246" spans="3:11" x14ac:dyDescent="0.15">
      <c r="C246" s="30"/>
      <c r="D246" s="30"/>
      <c r="G246" s="30"/>
      <c r="I246" s="30"/>
      <c r="K246" s="30"/>
    </row>
    <row r="247" spans="3:11" x14ac:dyDescent="0.15">
      <c r="C247" s="30"/>
      <c r="D247" s="30"/>
      <c r="G247" s="30"/>
      <c r="I247" s="30"/>
      <c r="K247" s="30"/>
    </row>
    <row r="248" spans="3:11" x14ac:dyDescent="0.15">
      <c r="C248" s="30"/>
      <c r="D248" s="30"/>
      <c r="G248" s="30"/>
      <c r="I248" s="30"/>
      <c r="K248" s="30"/>
    </row>
    <row r="249" spans="3:11" x14ac:dyDescent="0.15">
      <c r="C249" s="30"/>
      <c r="D249" s="30"/>
      <c r="G249" s="30"/>
      <c r="I249" s="30"/>
      <c r="K249" s="30"/>
    </row>
    <row r="250" spans="3:11" x14ac:dyDescent="0.15">
      <c r="C250" s="30"/>
      <c r="D250" s="30"/>
      <c r="I250" s="30"/>
      <c r="K250" s="30"/>
    </row>
  </sheetData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4294967292" verticalDpi="4294967292" r:id="rId1"/>
  <headerFooter>
    <oddFooter>&amp;L&amp;K000000ESTG-PR04-Mod.011V7&amp;C&amp;K000000&amp;A &amp;P&amp;R&amp;K000000SSA_DSD-2019-20_V10</oddFooter>
  </headerFooter>
  <rowBreaks count="1" manualBreakCount="1">
    <brk id="49" max="12" man="1"/>
  </rowBreaks>
  <ignoredErrors>
    <ignoredError sqref="I78 I82 I59 I85 I58 I53 I52 I73 I16 I61 I63 I43 I3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zoomScaleNormal="100" zoomScalePageLayoutView="106" workbookViewId="0">
      <selection sqref="A1:A2"/>
    </sheetView>
  </sheetViews>
  <sheetFormatPr baseColWidth="10" defaultColWidth="11.5" defaultRowHeight="13" x14ac:dyDescent="0.15"/>
  <cols>
    <col min="1" max="1" width="13.83203125" bestFit="1" customWidth="1"/>
    <col min="2" max="2" width="47.5" style="99" bestFit="1" customWidth="1"/>
    <col min="3" max="3" width="8.5" style="52" customWidth="1"/>
    <col min="4" max="4" width="8.6640625" bestFit="1" customWidth="1"/>
    <col min="5" max="5" width="11.5" style="52"/>
    <col min="6" max="6" width="29.33203125" style="118" customWidth="1"/>
    <col min="7" max="7" width="2.1640625" style="53" customWidth="1"/>
    <col min="8" max="10" width="38.6640625" style="118" customWidth="1"/>
  </cols>
  <sheetData>
    <row r="1" spans="1:11" ht="13" customHeight="1" x14ac:dyDescent="0.15">
      <c r="A1" s="270" t="s">
        <v>11</v>
      </c>
      <c r="B1" s="270" t="s">
        <v>85</v>
      </c>
      <c r="C1" s="273" t="s">
        <v>86</v>
      </c>
      <c r="D1" s="271" t="s">
        <v>87</v>
      </c>
      <c r="E1" s="267" t="s">
        <v>138</v>
      </c>
      <c r="F1" s="266" t="s">
        <v>88</v>
      </c>
      <c r="G1" s="193"/>
      <c r="H1" s="269" t="s">
        <v>89</v>
      </c>
      <c r="I1" s="269"/>
      <c r="J1" s="269"/>
    </row>
    <row r="2" spans="1:11" ht="38" customHeight="1" x14ac:dyDescent="0.15">
      <c r="A2" s="270"/>
      <c r="B2" s="270"/>
      <c r="C2" s="274"/>
      <c r="D2" s="272"/>
      <c r="E2" s="268"/>
      <c r="F2" s="266"/>
      <c r="G2" s="193"/>
      <c r="H2" s="194" t="s">
        <v>90</v>
      </c>
      <c r="I2" s="194" t="s">
        <v>91</v>
      </c>
      <c r="J2" s="194" t="s">
        <v>92</v>
      </c>
    </row>
    <row r="3" spans="1:11" s="136" customFormat="1" x14ac:dyDescent="0.15">
      <c r="A3" s="191" t="s">
        <v>2</v>
      </c>
      <c r="B3" s="190" t="s">
        <v>170</v>
      </c>
      <c r="C3" s="191">
        <v>2</v>
      </c>
      <c r="D3" s="191">
        <v>1</v>
      </c>
      <c r="E3" s="191" t="s">
        <v>93</v>
      </c>
      <c r="F3" s="192" t="s">
        <v>37</v>
      </c>
      <c r="G3" s="193"/>
      <c r="H3" s="192" t="s">
        <v>37</v>
      </c>
      <c r="I3" s="192" t="s">
        <v>18</v>
      </c>
      <c r="J3" s="192" t="s">
        <v>28</v>
      </c>
      <c r="K3" s="135"/>
    </row>
    <row r="4" spans="1:11" s="136" customFormat="1" x14ac:dyDescent="0.15">
      <c r="A4" s="191" t="s">
        <v>2</v>
      </c>
      <c r="B4" s="190" t="s">
        <v>96</v>
      </c>
      <c r="C4" s="191">
        <v>2</v>
      </c>
      <c r="D4" s="191">
        <v>2</v>
      </c>
      <c r="E4" s="191" t="s">
        <v>93</v>
      </c>
      <c r="F4" s="192" t="s">
        <v>37</v>
      </c>
      <c r="G4" s="193"/>
      <c r="H4" s="192" t="s">
        <v>37</v>
      </c>
      <c r="I4" s="192" t="s">
        <v>18</v>
      </c>
      <c r="J4" s="192" t="s">
        <v>28</v>
      </c>
      <c r="K4" s="135"/>
    </row>
    <row r="5" spans="1:11" s="136" customFormat="1" x14ac:dyDescent="0.15">
      <c r="A5" s="191" t="s">
        <v>2</v>
      </c>
      <c r="B5" s="190" t="s">
        <v>97</v>
      </c>
      <c r="C5" s="191">
        <v>1</v>
      </c>
      <c r="D5" s="191">
        <v>2</v>
      </c>
      <c r="E5" s="191" t="s">
        <v>93</v>
      </c>
      <c r="F5" s="192" t="s">
        <v>64</v>
      </c>
      <c r="G5" s="193"/>
      <c r="H5" s="192" t="s">
        <v>64</v>
      </c>
      <c r="I5" s="192" t="s">
        <v>18</v>
      </c>
      <c r="J5" s="192" t="s">
        <v>28</v>
      </c>
      <c r="K5" s="135"/>
    </row>
    <row r="6" spans="1:11" s="136" customFormat="1" x14ac:dyDescent="0.15">
      <c r="A6" s="191" t="s">
        <v>2</v>
      </c>
      <c r="B6" s="190" t="s">
        <v>98</v>
      </c>
      <c r="C6" s="191">
        <v>3</v>
      </c>
      <c r="D6" s="191">
        <v>1</v>
      </c>
      <c r="E6" s="191" t="s">
        <v>93</v>
      </c>
      <c r="F6" s="192" t="s">
        <v>94</v>
      </c>
      <c r="G6" s="193"/>
      <c r="H6" s="192" t="s">
        <v>18</v>
      </c>
      <c r="I6" s="192" t="s">
        <v>94</v>
      </c>
      <c r="J6" s="192" t="s">
        <v>28</v>
      </c>
    </row>
    <row r="7" spans="1:11" s="136" customFormat="1" x14ac:dyDescent="0.15">
      <c r="A7" s="191" t="s">
        <v>2</v>
      </c>
      <c r="B7" s="190" t="s">
        <v>99</v>
      </c>
      <c r="C7" s="191">
        <v>1</v>
      </c>
      <c r="D7" s="191">
        <v>1</v>
      </c>
      <c r="E7" s="191" t="s">
        <v>93</v>
      </c>
      <c r="F7" s="192" t="s">
        <v>28</v>
      </c>
      <c r="G7" s="193"/>
      <c r="H7" s="192" t="s">
        <v>18</v>
      </c>
      <c r="I7" s="192" t="s">
        <v>76</v>
      </c>
      <c r="J7" s="192" t="s">
        <v>28</v>
      </c>
    </row>
    <row r="8" spans="1:11" s="136" customFormat="1" x14ac:dyDescent="0.15">
      <c r="A8" s="191" t="s">
        <v>2</v>
      </c>
      <c r="B8" s="190" t="s">
        <v>100</v>
      </c>
      <c r="C8" s="191">
        <v>1</v>
      </c>
      <c r="D8" s="191">
        <v>2</v>
      </c>
      <c r="E8" s="191" t="s">
        <v>93</v>
      </c>
      <c r="F8" s="192" t="s">
        <v>18</v>
      </c>
      <c r="G8" s="193"/>
      <c r="H8" s="192" t="s">
        <v>18</v>
      </c>
      <c r="I8" s="192" t="s">
        <v>28</v>
      </c>
      <c r="J8" s="192" t="s">
        <v>122</v>
      </c>
    </row>
    <row r="9" spans="1:11" s="136" customFormat="1" x14ac:dyDescent="0.15">
      <c r="A9" s="191" t="s">
        <v>2</v>
      </c>
      <c r="B9" s="190" t="s">
        <v>101</v>
      </c>
      <c r="C9" s="191">
        <v>2</v>
      </c>
      <c r="D9" s="191">
        <v>1</v>
      </c>
      <c r="E9" s="191" t="s">
        <v>93</v>
      </c>
      <c r="F9" s="192" t="s">
        <v>94</v>
      </c>
      <c r="G9" s="193"/>
      <c r="H9" s="192" t="s">
        <v>94</v>
      </c>
      <c r="I9" s="192" t="s">
        <v>18</v>
      </c>
      <c r="J9" s="192" t="s">
        <v>28</v>
      </c>
    </row>
    <row r="10" spans="1:11" s="136" customFormat="1" x14ac:dyDescent="0.15">
      <c r="A10" s="191" t="s">
        <v>2</v>
      </c>
      <c r="B10" s="190" t="s">
        <v>102</v>
      </c>
      <c r="C10" s="191">
        <v>1</v>
      </c>
      <c r="D10" s="191">
        <v>2</v>
      </c>
      <c r="E10" s="191" t="s">
        <v>93</v>
      </c>
      <c r="F10" s="192" t="s">
        <v>70</v>
      </c>
      <c r="G10" s="193"/>
      <c r="H10" s="192" t="s">
        <v>70</v>
      </c>
      <c r="I10" s="192" t="s">
        <v>18</v>
      </c>
      <c r="J10" s="192" t="s">
        <v>28</v>
      </c>
    </row>
    <row r="11" spans="1:11" s="136" customFormat="1" x14ac:dyDescent="0.15">
      <c r="A11" s="191" t="s">
        <v>2</v>
      </c>
      <c r="B11" s="190" t="s">
        <v>103</v>
      </c>
      <c r="C11" s="191">
        <v>3</v>
      </c>
      <c r="D11" s="191">
        <v>1</v>
      </c>
      <c r="E11" s="191" t="s">
        <v>93</v>
      </c>
      <c r="F11" s="192" t="s">
        <v>73</v>
      </c>
      <c r="G11" s="193"/>
      <c r="H11" s="192" t="s">
        <v>73</v>
      </c>
      <c r="I11" s="192" t="s">
        <v>18</v>
      </c>
      <c r="J11" s="192" t="s">
        <v>28</v>
      </c>
    </row>
    <row r="12" spans="1:11" s="136" customFormat="1" x14ac:dyDescent="0.15">
      <c r="A12" s="191" t="s">
        <v>2</v>
      </c>
      <c r="B12" s="190" t="s">
        <v>104</v>
      </c>
      <c r="C12" s="191">
        <v>2</v>
      </c>
      <c r="D12" s="191">
        <v>1</v>
      </c>
      <c r="E12" s="191" t="s">
        <v>93</v>
      </c>
      <c r="F12" s="192" t="s">
        <v>37</v>
      </c>
      <c r="G12" s="193"/>
      <c r="H12" s="192" t="s">
        <v>18</v>
      </c>
      <c r="I12" s="192" t="s">
        <v>37</v>
      </c>
      <c r="J12" s="192" t="s">
        <v>28</v>
      </c>
    </row>
    <row r="13" spans="1:11" s="136" customFormat="1" x14ac:dyDescent="0.15">
      <c r="A13" s="191" t="s">
        <v>2</v>
      </c>
      <c r="B13" s="190" t="s">
        <v>105</v>
      </c>
      <c r="C13" s="191">
        <v>2</v>
      </c>
      <c r="D13" s="191">
        <v>2</v>
      </c>
      <c r="E13" s="191" t="s">
        <v>93</v>
      </c>
      <c r="F13" s="192" t="s">
        <v>94</v>
      </c>
      <c r="G13" s="193"/>
      <c r="H13" s="192" t="s">
        <v>94</v>
      </c>
      <c r="I13" s="192" t="s">
        <v>37</v>
      </c>
      <c r="J13" s="192" t="s">
        <v>28</v>
      </c>
    </row>
    <row r="14" spans="1:11" s="136" customFormat="1" x14ac:dyDescent="0.15">
      <c r="A14" s="191" t="s">
        <v>2</v>
      </c>
      <c r="B14" s="190" t="s">
        <v>25</v>
      </c>
      <c r="C14" s="191">
        <v>2</v>
      </c>
      <c r="D14" s="191">
        <v>2</v>
      </c>
      <c r="E14" s="191" t="s">
        <v>93</v>
      </c>
      <c r="F14" s="192" t="s">
        <v>50</v>
      </c>
      <c r="G14" s="193"/>
      <c r="H14" s="192" t="s">
        <v>50</v>
      </c>
      <c r="I14" s="192" t="s">
        <v>18</v>
      </c>
      <c r="J14" s="192" t="s">
        <v>28</v>
      </c>
    </row>
    <row r="15" spans="1:11" s="136" customFormat="1" x14ac:dyDescent="0.15">
      <c r="A15" s="191" t="s">
        <v>2</v>
      </c>
      <c r="B15" s="190" t="s">
        <v>106</v>
      </c>
      <c r="C15" s="191">
        <v>2</v>
      </c>
      <c r="D15" s="191">
        <v>1</v>
      </c>
      <c r="E15" s="191" t="s">
        <v>93</v>
      </c>
      <c r="F15" s="192" t="s">
        <v>50</v>
      </c>
      <c r="G15" s="193"/>
      <c r="H15" s="192" t="s">
        <v>50</v>
      </c>
      <c r="I15" s="192" t="s">
        <v>18</v>
      </c>
      <c r="J15" s="192" t="s">
        <v>136</v>
      </c>
    </row>
    <row r="16" spans="1:11" s="136" customFormat="1" x14ac:dyDescent="0.15">
      <c r="A16" s="191" t="s">
        <v>2</v>
      </c>
      <c r="B16" s="190" t="s">
        <v>121</v>
      </c>
      <c r="C16" s="191">
        <v>3</v>
      </c>
      <c r="D16" s="191">
        <v>2</v>
      </c>
      <c r="E16" s="191" t="s">
        <v>93</v>
      </c>
      <c r="F16" s="192" t="s">
        <v>18</v>
      </c>
      <c r="G16" s="193"/>
      <c r="H16" s="192" t="s">
        <v>18</v>
      </c>
      <c r="I16" s="192" t="s">
        <v>50</v>
      </c>
      <c r="J16" s="192" t="s">
        <v>28</v>
      </c>
    </row>
    <row r="17" spans="1:10" x14ac:dyDescent="0.15">
      <c r="A17" s="191" t="s">
        <v>2</v>
      </c>
      <c r="B17" s="190" t="s">
        <v>107</v>
      </c>
      <c r="C17" s="191">
        <v>3</v>
      </c>
      <c r="D17" s="191">
        <v>1</v>
      </c>
      <c r="E17" s="191" t="s">
        <v>93</v>
      </c>
      <c r="F17" s="192" t="s">
        <v>64</v>
      </c>
      <c r="G17" s="193"/>
      <c r="H17" s="192" t="s">
        <v>64</v>
      </c>
      <c r="I17" s="192" t="s">
        <v>18</v>
      </c>
      <c r="J17" s="192" t="s">
        <v>28</v>
      </c>
    </row>
    <row r="18" spans="1:10" x14ac:dyDescent="0.15">
      <c r="A18" s="191" t="s">
        <v>2</v>
      </c>
      <c r="B18" s="190" t="s">
        <v>108</v>
      </c>
      <c r="C18" s="191">
        <v>2</v>
      </c>
      <c r="D18" s="191">
        <v>1</v>
      </c>
      <c r="E18" s="191" t="s">
        <v>93</v>
      </c>
      <c r="F18" s="192" t="s">
        <v>28</v>
      </c>
      <c r="G18" s="193"/>
      <c r="H18" s="192" t="s">
        <v>28</v>
      </c>
      <c r="I18" s="192" t="s">
        <v>18</v>
      </c>
      <c r="J18" s="192" t="s">
        <v>94</v>
      </c>
    </row>
    <row r="19" spans="1:10" x14ac:dyDescent="0.15">
      <c r="A19" s="191" t="s">
        <v>2</v>
      </c>
      <c r="B19" s="190" t="s">
        <v>109</v>
      </c>
      <c r="C19" s="191">
        <v>2</v>
      </c>
      <c r="D19" s="191">
        <v>2</v>
      </c>
      <c r="E19" s="191" t="s">
        <v>93</v>
      </c>
      <c r="F19" s="192" t="s">
        <v>73</v>
      </c>
      <c r="G19" s="193"/>
      <c r="H19" s="192" t="s">
        <v>73</v>
      </c>
      <c r="I19" s="192" t="s">
        <v>18</v>
      </c>
      <c r="J19" s="192" t="s">
        <v>28</v>
      </c>
    </row>
    <row r="20" spans="1:10" x14ac:dyDescent="0.15">
      <c r="A20" s="191" t="s">
        <v>2</v>
      </c>
      <c r="B20" s="190" t="s">
        <v>110</v>
      </c>
      <c r="C20" s="191">
        <v>2</v>
      </c>
      <c r="D20" s="191">
        <v>2</v>
      </c>
      <c r="E20" s="191" t="s">
        <v>93</v>
      </c>
      <c r="F20" s="192" t="s">
        <v>111</v>
      </c>
      <c r="G20" s="193"/>
      <c r="H20" s="192" t="s">
        <v>111</v>
      </c>
      <c r="I20" s="192" t="s">
        <v>18</v>
      </c>
      <c r="J20" s="192" t="s">
        <v>28</v>
      </c>
    </row>
    <row r="21" spans="1:10" x14ac:dyDescent="0.15">
      <c r="A21" s="191" t="s">
        <v>2</v>
      </c>
      <c r="B21" s="190" t="s">
        <v>112</v>
      </c>
      <c r="C21" s="191">
        <v>2</v>
      </c>
      <c r="D21" s="191">
        <v>1</v>
      </c>
      <c r="E21" s="191" t="s">
        <v>93</v>
      </c>
      <c r="F21" s="192" t="s">
        <v>18</v>
      </c>
      <c r="G21" s="193"/>
      <c r="H21" s="192" t="s">
        <v>18</v>
      </c>
      <c r="I21" s="192" t="s">
        <v>94</v>
      </c>
      <c r="J21" s="192" t="s">
        <v>28</v>
      </c>
    </row>
    <row r="22" spans="1:10" x14ac:dyDescent="0.15">
      <c r="A22" s="191" t="s">
        <v>2</v>
      </c>
      <c r="B22" s="190" t="s">
        <v>113</v>
      </c>
      <c r="C22" s="191">
        <v>3</v>
      </c>
      <c r="D22" s="191">
        <v>1</v>
      </c>
      <c r="E22" s="191" t="s">
        <v>93</v>
      </c>
      <c r="F22" s="192" t="s">
        <v>70</v>
      </c>
      <c r="G22" s="193"/>
      <c r="H22" s="192" t="s">
        <v>70</v>
      </c>
      <c r="I22" s="192" t="s">
        <v>18</v>
      </c>
      <c r="J22" s="192" t="s">
        <v>28</v>
      </c>
    </row>
    <row r="23" spans="1:10" s="189" customFormat="1" x14ac:dyDescent="0.15">
      <c r="A23" s="191" t="s">
        <v>2</v>
      </c>
      <c r="B23" s="190" t="s">
        <v>114</v>
      </c>
      <c r="C23" s="191">
        <v>3</v>
      </c>
      <c r="D23" s="191">
        <v>2</v>
      </c>
      <c r="E23" s="191" t="s">
        <v>165</v>
      </c>
      <c r="F23" s="192" t="s">
        <v>37</v>
      </c>
      <c r="G23" s="190"/>
      <c r="H23" s="192" t="s">
        <v>37</v>
      </c>
      <c r="I23" s="192" t="s">
        <v>18</v>
      </c>
      <c r="J23" s="192" t="s">
        <v>28</v>
      </c>
    </row>
    <row r="24" spans="1:10" s="189" customFormat="1" x14ac:dyDescent="0.15">
      <c r="A24" s="191" t="s">
        <v>2</v>
      </c>
      <c r="B24" s="190" t="s">
        <v>115</v>
      </c>
      <c r="C24" s="191">
        <v>3</v>
      </c>
      <c r="D24" s="191">
        <v>1</v>
      </c>
      <c r="E24" s="191" t="s">
        <v>165</v>
      </c>
      <c r="F24" s="192" t="s">
        <v>50</v>
      </c>
      <c r="G24" s="190"/>
      <c r="H24" s="192" t="s">
        <v>50</v>
      </c>
      <c r="I24" s="192" t="s">
        <v>18</v>
      </c>
      <c r="J24" s="192" t="s">
        <v>137</v>
      </c>
    </row>
    <row r="25" spans="1:10" s="136" customFormat="1" x14ac:dyDescent="0.15">
      <c r="A25" s="191" t="s">
        <v>2</v>
      </c>
      <c r="B25" s="190" t="s">
        <v>116</v>
      </c>
      <c r="C25" s="191">
        <v>3</v>
      </c>
      <c r="D25" s="191">
        <v>2</v>
      </c>
      <c r="E25" s="191" t="s">
        <v>93</v>
      </c>
      <c r="F25" s="192" t="s">
        <v>50</v>
      </c>
      <c r="G25" s="193"/>
      <c r="H25" s="262" t="s">
        <v>50</v>
      </c>
      <c r="I25" s="262" t="s">
        <v>37</v>
      </c>
      <c r="J25" s="262" t="s">
        <v>28</v>
      </c>
    </row>
    <row r="26" spans="1:10" s="257" customFormat="1" x14ac:dyDescent="0.15">
      <c r="A26" s="191" t="s">
        <v>1</v>
      </c>
      <c r="B26" s="190" t="s">
        <v>117</v>
      </c>
      <c r="C26" s="191">
        <v>2</v>
      </c>
      <c r="D26" s="191">
        <v>1</v>
      </c>
      <c r="E26" s="191" t="s">
        <v>165</v>
      </c>
      <c r="F26" s="192" t="s">
        <v>37</v>
      </c>
      <c r="G26" s="193"/>
      <c r="H26" s="192" t="s">
        <v>37</v>
      </c>
      <c r="I26" s="192" t="s">
        <v>95</v>
      </c>
      <c r="J26" s="192" t="s">
        <v>137</v>
      </c>
    </row>
    <row r="27" spans="1:10" s="257" customFormat="1" x14ac:dyDescent="0.15">
      <c r="A27" s="191" t="s">
        <v>4</v>
      </c>
      <c r="B27" s="190" t="s">
        <v>118</v>
      </c>
      <c r="C27" s="191">
        <v>1</v>
      </c>
      <c r="D27" s="191">
        <v>2</v>
      </c>
      <c r="E27" s="191" t="s">
        <v>93</v>
      </c>
      <c r="F27" s="192" t="s">
        <v>80</v>
      </c>
      <c r="G27" s="190"/>
      <c r="H27" s="192" t="s">
        <v>80</v>
      </c>
      <c r="I27" s="192" t="s">
        <v>37</v>
      </c>
      <c r="J27" s="192" t="s">
        <v>50</v>
      </c>
    </row>
    <row r="28" spans="1:10" s="257" customFormat="1" x14ac:dyDescent="0.15">
      <c r="A28" s="191" t="s">
        <v>4</v>
      </c>
      <c r="B28" s="190" t="s">
        <v>119</v>
      </c>
      <c r="C28" s="191">
        <v>1</v>
      </c>
      <c r="D28" s="191">
        <v>1</v>
      </c>
      <c r="E28" s="191" t="s">
        <v>93</v>
      </c>
      <c r="F28" s="192" t="s">
        <v>50</v>
      </c>
      <c r="G28" s="190"/>
      <c r="H28" s="192" t="s">
        <v>50</v>
      </c>
      <c r="I28" s="192" t="s">
        <v>37</v>
      </c>
      <c r="J28" s="192" t="s">
        <v>137</v>
      </c>
    </row>
    <row r="29" spans="1:10" s="136" customFormat="1" x14ac:dyDescent="0.15">
      <c r="A29" s="191" t="s">
        <v>4</v>
      </c>
      <c r="B29" s="190" t="s">
        <v>120</v>
      </c>
      <c r="C29" s="191">
        <v>1</v>
      </c>
      <c r="D29" s="191">
        <v>1</v>
      </c>
      <c r="E29" s="191" t="s">
        <v>93</v>
      </c>
      <c r="F29" s="192" t="s">
        <v>64</v>
      </c>
      <c r="G29" s="190"/>
      <c r="H29" s="192" t="s">
        <v>64</v>
      </c>
      <c r="I29" s="192" t="s">
        <v>37</v>
      </c>
      <c r="J29" s="192" t="s">
        <v>28</v>
      </c>
    </row>
    <row r="30" spans="1:10" s="136" customFormat="1" x14ac:dyDescent="0.15">
      <c r="A30" s="188" t="s">
        <v>131</v>
      </c>
      <c r="B30" s="96" t="s">
        <v>133</v>
      </c>
      <c r="C30" s="246">
        <v>1</v>
      </c>
      <c r="D30" s="246">
        <v>1</v>
      </c>
      <c r="E30" s="191" t="s">
        <v>93</v>
      </c>
      <c r="F30" s="192" t="s">
        <v>50</v>
      </c>
      <c r="G30" s="193"/>
      <c r="H30" s="192" t="s">
        <v>50</v>
      </c>
      <c r="I30" s="192" t="s">
        <v>173</v>
      </c>
      <c r="J30" s="192" t="s">
        <v>28</v>
      </c>
    </row>
    <row r="31" spans="1:10" s="136" customFormat="1" x14ac:dyDescent="0.15">
      <c r="A31" s="188" t="s">
        <v>131</v>
      </c>
      <c r="B31" s="96" t="s">
        <v>132</v>
      </c>
      <c r="C31" s="246">
        <v>1</v>
      </c>
      <c r="D31" s="246">
        <v>1</v>
      </c>
      <c r="E31" s="191" t="s">
        <v>93</v>
      </c>
      <c r="F31" s="192" t="s">
        <v>50</v>
      </c>
      <c r="G31" s="193"/>
      <c r="H31" s="192" t="s">
        <v>50</v>
      </c>
      <c r="I31" s="192" t="s">
        <v>176</v>
      </c>
      <c r="J31" s="192" t="s">
        <v>28</v>
      </c>
    </row>
    <row r="32" spans="1:10" s="136" customFormat="1" x14ac:dyDescent="0.15">
      <c r="A32" s="188" t="s">
        <v>131</v>
      </c>
      <c r="B32" s="96" t="s">
        <v>134</v>
      </c>
      <c r="C32" s="246">
        <v>1</v>
      </c>
      <c r="D32" s="246">
        <v>2</v>
      </c>
      <c r="E32" s="191" t="s">
        <v>93</v>
      </c>
      <c r="F32" s="192" t="s">
        <v>50</v>
      </c>
      <c r="G32" s="193"/>
      <c r="H32" s="192" t="s">
        <v>50</v>
      </c>
      <c r="I32" s="192" t="s">
        <v>176</v>
      </c>
      <c r="J32" s="192" t="s">
        <v>28</v>
      </c>
    </row>
    <row r="33" spans="1:11" s="136" customFormat="1" x14ac:dyDescent="0.15">
      <c r="A33" s="188" t="s">
        <v>131</v>
      </c>
      <c r="B33" s="96" t="s">
        <v>135</v>
      </c>
      <c r="C33" s="246">
        <v>1</v>
      </c>
      <c r="D33" s="246">
        <v>1</v>
      </c>
      <c r="E33" s="191" t="s">
        <v>93</v>
      </c>
      <c r="F33" s="192" t="s">
        <v>50</v>
      </c>
      <c r="G33" s="193"/>
      <c r="H33" s="192" t="s">
        <v>50</v>
      </c>
      <c r="I33" s="192" t="s">
        <v>173</v>
      </c>
      <c r="J33" s="192" t="s">
        <v>28</v>
      </c>
    </row>
    <row r="34" spans="1:11" s="257" customFormat="1" x14ac:dyDescent="0.15">
      <c r="A34" s="188" t="s">
        <v>131</v>
      </c>
      <c r="B34" s="190" t="s">
        <v>114</v>
      </c>
      <c r="C34" s="191">
        <v>1</v>
      </c>
      <c r="D34" s="191">
        <v>2</v>
      </c>
      <c r="E34" s="191" t="s">
        <v>93</v>
      </c>
      <c r="F34" s="192" t="s">
        <v>37</v>
      </c>
      <c r="G34" s="190"/>
      <c r="H34" s="192" t="s">
        <v>37</v>
      </c>
      <c r="I34" s="192" t="s">
        <v>50</v>
      </c>
      <c r="J34" s="192" t="s">
        <v>28</v>
      </c>
    </row>
    <row r="35" spans="1:11" s="136" customFormat="1" x14ac:dyDescent="0.15">
      <c r="A35" s="188" t="s">
        <v>131</v>
      </c>
      <c r="B35" s="263" t="s">
        <v>116</v>
      </c>
      <c r="C35" s="264">
        <v>1</v>
      </c>
      <c r="D35" s="264">
        <v>2</v>
      </c>
      <c r="E35" s="264" t="s">
        <v>93</v>
      </c>
      <c r="F35" s="262" t="s">
        <v>50</v>
      </c>
      <c r="G35" s="263"/>
      <c r="H35" s="262" t="s">
        <v>50</v>
      </c>
      <c r="I35" s="262" t="s">
        <v>37</v>
      </c>
      <c r="J35" s="262" t="s">
        <v>28</v>
      </c>
      <c r="K35" s="96"/>
    </row>
    <row r="36" spans="1:11" s="136" customFormat="1" x14ac:dyDescent="0.15">
      <c r="B36" s="96"/>
      <c r="C36" s="246"/>
      <c r="E36" s="246"/>
      <c r="F36" s="265"/>
      <c r="G36" s="53"/>
      <c r="H36" s="265"/>
      <c r="I36" s="265"/>
      <c r="J36" s="265"/>
    </row>
  </sheetData>
  <autoFilter ref="A2:K33" xr:uid="{00000000-0009-0000-0000-000001000000}"/>
  <sortState xmlns:xlrd2="http://schemas.microsoft.com/office/spreadsheetml/2017/richdata2" ref="A30:K35">
    <sortCondition ref="B30:B35"/>
  </sortState>
  <mergeCells count="7">
    <mergeCell ref="F1:F2"/>
    <mergeCell ref="E1:E2"/>
    <mergeCell ref="H1:J1"/>
    <mergeCell ref="A1:A2"/>
    <mergeCell ref="B1:B2"/>
    <mergeCell ref="D1:D2"/>
    <mergeCell ref="C1:C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&amp;L&amp;K000000ESTG-PR04-Mod.011V7&amp;C&amp;K000000&amp;A &amp;P&amp;R&amp;K000000&amp;F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ED051-7A8A-D244-B4DF-EC7ED3E5B916}">
  <sheetPr>
    <pageSetUpPr fitToPage="1"/>
  </sheetPr>
  <dimension ref="A1:AG61"/>
  <sheetViews>
    <sheetView zoomScale="125" zoomScaleNormal="160" workbookViewId="0"/>
  </sheetViews>
  <sheetFormatPr baseColWidth="10" defaultColWidth="8.83203125" defaultRowHeight="11" x14ac:dyDescent="0.15"/>
  <cols>
    <col min="1" max="1" width="9.83203125" style="207" bestFit="1" customWidth="1"/>
    <col min="2" max="2" width="10.83203125" style="207" bestFit="1" customWidth="1"/>
    <col min="3" max="5" width="9.83203125" style="207" customWidth="1"/>
    <col min="6" max="6" width="12.5" style="229" customWidth="1"/>
    <col min="7" max="7" width="12.5" style="207" customWidth="1"/>
    <col min="8" max="33" width="9.83203125" style="207" customWidth="1"/>
    <col min="34" max="16384" width="8.83203125" style="207"/>
  </cols>
  <sheetData>
    <row r="1" spans="1:33" x14ac:dyDescent="0.15">
      <c r="B1" s="275" t="s">
        <v>145</v>
      </c>
      <c r="C1" s="276"/>
      <c r="D1" s="276"/>
      <c r="E1" s="277"/>
      <c r="F1" s="208"/>
      <c r="I1" s="208"/>
      <c r="O1" s="208"/>
      <c r="U1" s="208"/>
      <c r="Z1" s="208"/>
    </row>
    <row r="2" spans="1:33" x14ac:dyDescent="0.15">
      <c r="B2" s="278" t="s">
        <v>146</v>
      </c>
      <c r="C2" s="279"/>
      <c r="D2" s="279" t="s">
        <v>147</v>
      </c>
      <c r="E2" s="280"/>
      <c r="F2" s="208"/>
      <c r="I2" s="208"/>
      <c r="O2" s="208"/>
      <c r="U2" s="208"/>
      <c r="Z2" s="208"/>
    </row>
    <row r="3" spans="1:33" x14ac:dyDescent="0.15">
      <c r="B3" s="209" t="s">
        <v>148</v>
      </c>
      <c r="C3" s="208"/>
      <c r="D3" s="208" t="s">
        <v>148</v>
      </c>
      <c r="E3" s="210"/>
      <c r="F3" s="208"/>
      <c r="I3" s="208"/>
      <c r="O3" s="208"/>
      <c r="U3" s="208"/>
      <c r="Z3" s="208"/>
    </row>
    <row r="4" spans="1:33" ht="12" thickBot="1" x14ac:dyDescent="0.2">
      <c r="B4" s="222">
        <f>SUM(B5:B10)</f>
        <v>1</v>
      </c>
      <c r="C4" s="223"/>
      <c r="D4" s="223">
        <f>SUM(D5:D10)</f>
        <v>3</v>
      </c>
      <c r="E4" s="224"/>
      <c r="F4" s="225"/>
      <c r="I4" s="211"/>
      <c r="O4" s="211"/>
      <c r="U4" s="212"/>
      <c r="Z4" s="212"/>
    </row>
    <row r="5" spans="1:33" x14ac:dyDescent="0.15">
      <c r="A5" s="220" t="s">
        <v>26</v>
      </c>
      <c r="B5" s="221"/>
      <c r="C5" s="221"/>
      <c r="D5" s="207">
        <v>1</v>
      </c>
      <c r="E5" s="213"/>
      <c r="F5" s="225"/>
      <c r="G5" s="211"/>
      <c r="H5" s="211"/>
      <c r="I5" s="211"/>
      <c r="O5" s="211"/>
      <c r="U5" s="212"/>
      <c r="V5" s="212"/>
      <c r="W5" s="212"/>
      <c r="X5" s="212"/>
      <c r="Y5" s="212"/>
      <c r="Z5" s="212"/>
    </row>
    <row r="6" spans="1:33" x14ac:dyDescent="0.15">
      <c r="A6" s="207" t="s">
        <v>49</v>
      </c>
      <c r="B6" s="207">
        <v>1</v>
      </c>
      <c r="F6" s="225"/>
      <c r="G6" s="211"/>
      <c r="H6" s="211"/>
      <c r="I6" s="211"/>
      <c r="O6" s="211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</row>
    <row r="7" spans="1:33" x14ac:dyDescent="0.15">
      <c r="A7" s="220" t="s">
        <v>164</v>
      </c>
      <c r="B7" s="220"/>
      <c r="C7" s="220"/>
      <c r="D7" s="220">
        <v>1</v>
      </c>
      <c r="E7" s="220"/>
      <c r="F7" s="227" t="s">
        <v>163</v>
      </c>
      <c r="G7" s="211"/>
      <c r="H7" s="211"/>
      <c r="I7" s="211"/>
      <c r="O7" s="211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</row>
    <row r="8" spans="1:33" x14ac:dyDescent="0.15">
      <c r="A8" s="220" t="s">
        <v>161</v>
      </c>
      <c r="B8" s="220"/>
      <c r="C8" s="220"/>
      <c r="D8" s="220">
        <v>1</v>
      </c>
      <c r="E8" s="220"/>
      <c r="F8" s="227" t="s">
        <v>160</v>
      </c>
      <c r="G8" s="211"/>
      <c r="H8" s="211"/>
      <c r="I8" s="211"/>
      <c r="O8" s="211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</row>
    <row r="9" spans="1:33" x14ac:dyDescent="0.15">
      <c r="A9" s="220"/>
      <c r="B9" s="220"/>
      <c r="C9" s="220"/>
      <c r="D9" s="220"/>
      <c r="E9" s="220"/>
      <c r="F9" s="225"/>
      <c r="G9" s="211"/>
      <c r="H9" s="211"/>
      <c r="I9" s="211"/>
      <c r="J9" s="211"/>
      <c r="K9" s="211"/>
      <c r="L9" s="212"/>
      <c r="M9" s="211"/>
      <c r="N9" s="211"/>
      <c r="O9" s="211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</row>
    <row r="10" spans="1:33" ht="12" thickBot="1" x14ac:dyDescent="0.2">
      <c r="A10" s="220"/>
      <c r="B10" s="220"/>
      <c r="C10" s="220"/>
      <c r="D10" s="220"/>
      <c r="E10" s="220"/>
      <c r="F10" s="225"/>
      <c r="G10" s="211"/>
      <c r="H10" s="211"/>
      <c r="I10" s="211"/>
      <c r="J10" s="211"/>
      <c r="K10" s="211"/>
      <c r="L10" s="212"/>
      <c r="M10" s="211"/>
      <c r="N10" s="211"/>
      <c r="O10" s="211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</row>
    <row r="11" spans="1:33" x14ac:dyDescent="0.15">
      <c r="A11" s="239"/>
      <c r="B11" s="281" t="s">
        <v>150</v>
      </c>
      <c r="C11" s="282"/>
      <c r="D11" s="282"/>
      <c r="E11" s="283"/>
      <c r="F11" s="225"/>
      <c r="G11" s="211"/>
      <c r="H11" s="211"/>
      <c r="I11" s="211"/>
      <c r="J11" s="211"/>
      <c r="K11" s="211"/>
      <c r="L11" s="212"/>
      <c r="M11" s="211"/>
      <c r="N11" s="211"/>
      <c r="O11" s="211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</row>
    <row r="12" spans="1:33" x14ac:dyDescent="0.15">
      <c r="A12" s="239"/>
      <c r="B12" s="284" t="s">
        <v>146</v>
      </c>
      <c r="C12" s="285"/>
      <c r="D12" s="285" t="s">
        <v>147</v>
      </c>
      <c r="E12" s="286"/>
      <c r="F12" s="225"/>
      <c r="G12" s="211"/>
      <c r="H12" s="211"/>
      <c r="I12" s="211"/>
      <c r="J12" s="211"/>
      <c r="K12" s="211"/>
      <c r="L12" s="212"/>
      <c r="M12" s="211"/>
      <c r="N12" s="211"/>
      <c r="O12" s="211"/>
      <c r="P12" s="211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</row>
    <row r="13" spans="1:33" x14ac:dyDescent="0.15">
      <c r="A13" s="239"/>
      <c r="B13" s="240" t="s">
        <v>148</v>
      </c>
      <c r="C13" s="239"/>
      <c r="D13" s="239" t="s">
        <v>148</v>
      </c>
      <c r="E13" s="241" t="s">
        <v>149</v>
      </c>
      <c r="F13" s="225"/>
      <c r="G13" s="211"/>
      <c r="H13" s="211"/>
      <c r="I13" s="211"/>
      <c r="J13" s="211"/>
      <c r="K13" s="211"/>
      <c r="L13" s="212"/>
      <c r="M13" s="211"/>
      <c r="N13" s="211"/>
      <c r="O13" s="211"/>
      <c r="P13" s="211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</row>
    <row r="14" spans="1:33" ht="12" thickBot="1" x14ac:dyDescent="0.2">
      <c r="A14" s="242"/>
      <c r="B14" s="243">
        <f>SUM(B15:B18)</f>
        <v>0.5</v>
      </c>
      <c r="C14" s="244"/>
      <c r="D14" s="244">
        <f>SUM(D15:D18)</f>
        <v>0</v>
      </c>
      <c r="E14" s="245"/>
      <c r="F14" s="225"/>
      <c r="G14" s="211"/>
      <c r="H14" s="211"/>
      <c r="I14" s="211"/>
      <c r="J14" s="211"/>
      <c r="K14" s="211"/>
      <c r="L14" s="212"/>
      <c r="M14" s="211"/>
      <c r="N14" s="211"/>
      <c r="O14" s="211"/>
      <c r="P14" s="211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</row>
    <row r="15" spans="1:33" x14ac:dyDescent="0.15">
      <c r="A15" s="220" t="s">
        <v>63</v>
      </c>
      <c r="B15" s="220">
        <v>0.5</v>
      </c>
      <c r="C15" s="220"/>
      <c r="D15" s="220"/>
      <c r="E15" s="220"/>
      <c r="F15" s="225"/>
      <c r="G15" s="211"/>
      <c r="H15" s="211"/>
      <c r="I15" s="211"/>
      <c r="J15" s="211"/>
      <c r="K15" s="211"/>
      <c r="L15" s="212"/>
      <c r="M15" s="211"/>
      <c r="N15" s="211"/>
      <c r="O15" s="211"/>
      <c r="P15" s="211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</row>
    <row r="16" spans="1:33" x14ac:dyDescent="0.15">
      <c r="A16" s="220"/>
      <c r="B16" s="220"/>
      <c r="C16" s="220"/>
      <c r="D16" s="220"/>
      <c r="E16" s="220"/>
      <c r="F16" s="228"/>
      <c r="G16" s="211"/>
      <c r="O16" s="211"/>
      <c r="P16" s="211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</row>
    <row r="17" spans="1:33" x14ac:dyDescent="0.15">
      <c r="F17" s="225"/>
      <c r="G17" s="211"/>
      <c r="H17" s="211"/>
      <c r="I17" s="211"/>
      <c r="J17" s="211"/>
      <c r="K17" s="211"/>
      <c r="L17" s="212"/>
      <c r="M17" s="211"/>
      <c r="N17" s="211"/>
      <c r="O17" s="211"/>
      <c r="P17" s="211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</row>
    <row r="18" spans="1:33" ht="12" thickBot="1" x14ac:dyDescent="0.2">
      <c r="F18" s="225"/>
      <c r="G18" s="211"/>
      <c r="H18" s="211"/>
      <c r="I18" s="211"/>
      <c r="J18" s="211"/>
      <c r="K18" s="211"/>
      <c r="L18" s="212"/>
      <c r="M18" s="211"/>
      <c r="N18" s="211"/>
      <c r="O18" s="211"/>
      <c r="P18" s="211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</row>
    <row r="19" spans="1:33" x14ac:dyDescent="0.15">
      <c r="A19" s="208"/>
      <c r="B19" s="275" t="s">
        <v>151</v>
      </c>
      <c r="C19" s="276"/>
      <c r="D19" s="276"/>
      <c r="E19" s="277"/>
      <c r="F19" s="225"/>
      <c r="G19" s="211"/>
      <c r="H19" s="211"/>
      <c r="I19" s="211"/>
      <c r="J19" s="211"/>
      <c r="K19" s="211"/>
      <c r="L19" s="212"/>
      <c r="M19" s="211"/>
      <c r="N19" s="211"/>
      <c r="O19" s="211"/>
      <c r="P19" s="211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</row>
    <row r="20" spans="1:33" x14ac:dyDescent="0.15">
      <c r="A20" s="208"/>
      <c r="B20" s="278" t="s">
        <v>146</v>
      </c>
      <c r="C20" s="279"/>
      <c r="D20" s="279" t="s">
        <v>147</v>
      </c>
      <c r="E20" s="280"/>
      <c r="F20" s="225"/>
      <c r="G20" s="211"/>
      <c r="H20" s="211"/>
      <c r="I20" s="211"/>
      <c r="J20" s="211"/>
      <c r="K20" s="211"/>
      <c r="L20" s="212"/>
      <c r="M20" s="211"/>
      <c r="N20" s="211"/>
      <c r="O20" s="211"/>
      <c r="P20" s="211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</row>
    <row r="21" spans="1:33" x14ac:dyDescent="0.15">
      <c r="A21" s="208"/>
      <c r="B21" s="209" t="s">
        <v>148</v>
      </c>
      <c r="C21" s="208" t="s">
        <v>149</v>
      </c>
      <c r="D21" s="208" t="s">
        <v>148</v>
      </c>
      <c r="E21" s="210" t="s">
        <v>149</v>
      </c>
      <c r="F21" s="225"/>
      <c r="G21" s="211"/>
      <c r="H21" s="211"/>
      <c r="I21" s="211"/>
      <c r="J21" s="211"/>
      <c r="K21" s="211"/>
      <c r="L21" s="212"/>
      <c r="M21" s="211"/>
      <c r="N21" s="211"/>
      <c r="O21" s="211"/>
      <c r="P21" s="211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</row>
    <row r="22" spans="1:33" ht="12" thickBot="1" x14ac:dyDescent="0.2">
      <c r="A22" s="211"/>
      <c r="B22" s="222">
        <f>SUM(B23:B26)</f>
        <v>2</v>
      </c>
      <c r="C22" s="223"/>
      <c r="D22" s="223">
        <f>SUM(D23:D26)</f>
        <v>0</v>
      </c>
      <c r="E22" s="224"/>
      <c r="F22" s="225"/>
      <c r="G22" s="211"/>
      <c r="H22" s="211"/>
      <c r="I22" s="211"/>
      <c r="J22" s="211"/>
      <c r="K22" s="211"/>
      <c r="L22" s="212"/>
      <c r="M22" s="211"/>
      <c r="N22" s="211"/>
      <c r="O22" s="211"/>
      <c r="P22" s="211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</row>
    <row r="23" spans="1:33" x14ac:dyDescent="0.15">
      <c r="A23" s="207" t="s">
        <v>16</v>
      </c>
      <c r="B23" s="207">
        <v>1</v>
      </c>
      <c r="C23" s="213"/>
      <c r="F23" s="225"/>
      <c r="G23" s="211"/>
      <c r="H23" s="211"/>
      <c r="I23" s="211"/>
      <c r="J23" s="211"/>
      <c r="K23" s="211"/>
      <c r="L23" s="212"/>
      <c r="M23" s="211"/>
      <c r="N23" s="211"/>
      <c r="O23" s="211"/>
      <c r="P23" s="211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</row>
    <row r="24" spans="1:33" x14ac:dyDescent="0.15">
      <c r="A24" s="207" t="s">
        <v>36</v>
      </c>
      <c r="B24" s="207">
        <v>1</v>
      </c>
      <c r="F24" s="225"/>
      <c r="G24" s="211"/>
      <c r="H24" s="211"/>
      <c r="I24" s="211"/>
      <c r="J24" s="211"/>
      <c r="K24" s="211"/>
      <c r="L24" s="212"/>
      <c r="M24" s="211"/>
      <c r="N24" s="211"/>
      <c r="O24" s="211"/>
      <c r="P24" s="211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</row>
    <row r="25" spans="1:33" x14ac:dyDescent="0.15">
      <c r="F25" s="225"/>
      <c r="G25" s="211"/>
      <c r="H25" s="211"/>
      <c r="I25" s="211"/>
      <c r="J25" s="211"/>
      <c r="K25" s="211"/>
      <c r="L25" s="212"/>
      <c r="M25" s="211"/>
      <c r="N25" s="211"/>
      <c r="O25" s="211"/>
      <c r="P25" s="211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</row>
    <row r="26" spans="1:33" ht="12" thickBot="1" x14ac:dyDescent="0.2">
      <c r="F26" s="225"/>
      <c r="G26" s="211"/>
      <c r="H26" s="211"/>
      <c r="I26" s="211"/>
      <c r="J26" s="211"/>
      <c r="K26" s="211"/>
      <c r="L26" s="212"/>
      <c r="M26" s="211"/>
      <c r="N26" s="211"/>
      <c r="O26" s="211"/>
      <c r="P26" s="211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</row>
    <row r="27" spans="1:33" x14ac:dyDescent="0.15">
      <c r="A27" s="233"/>
      <c r="B27" s="275" t="s">
        <v>169</v>
      </c>
      <c r="C27" s="276"/>
      <c r="D27" s="276"/>
      <c r="E27" s="277"/>
      <c r="F27" s="225"/>
      <c r="G27" s="211"/>
      <c r="H27" s="211"/>
      <c r="I27" s="211"/>
      <c r="J27" s="211"/>
      <c r="K27" s="211"/>
      <c r="L27" s="212"/>
      <c r="M27" s="211"/>
      <c r="N27" s="211"/>
      <c r="O27" s="211"/>
      <c r="P27" s="211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</row>
    <row r="28" spans="1:33" x14ac:dyDescent="0.15">
      <c r="A28" s="233"/>
      <c r="B28" s="278" t="s">
        <v>146</v>
      </c>
      <c r="C28" s="279"/>
      <c r="D28" s="279" t="s">
        <v>147</v>
      </c>
      <c r="E28" s="280"/>
      <c r="F28" s="225"/>
      <c r="G28" s="211"/>
      <c r="H28" s="211"/>
      <c r="I28" s="211"/>
      <c r="J28" s="211"/>
      <c r="K28" s="211"/>
      <c r="L28" s="212"/>
      <c r="M28" s="211"/>
      <c r="N28" s="211"/>
      <c r="O28" s="211"/>
      <c r="P28" s="211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</row>
    <row r="29" spans="1:33" x14ac:dyDescent="0.15">
      <c r="A29" s="233"/>
      <c r="B29" s="232" t="s">
        <v>148</v>
      </c>
      <c r="C29" s="233" t="s">
        <v>149</v>
      </c>
      <c r="D29" s="233" t="s">
        <v>148</v>
      </c>
      <c r="E29" s="234" t="s">
        <v>149</v>
      </c>
      <c r="F29" s="225"/>
      <c r="G29" s="211"/>
      <c r="H29" s="211"/>
      <c r="I29" s="211"/>
      <c r="J29" s="211"/>
      <c r="K29" s="211"/>
      <c r="L29" s="212"/>
      <c r="M29" s="211"/>
      <c r="N29" s="211"/>
      <c r="O29" s="211"/>
      <c r="P29" s="211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</row>
    <row r="30" spans="1:33" ht="12" thickBot="1" x14ac:dyDescent="0.2">
      <c r="A30" s="211"/>
      <c r="B30" s="222">
        <f>SUM(B31:B34)</f>
        <v>1</v>
      </c>
      <c r="C30" s="223"/>
      <c r="D30" s="223">
        <f>SUM(D31:D34)</f>
        <v>0</v>
      </c>
      <c r="E30" s="224"/>
      <c r="F30" s="225"/>
      <c r="G30" s="211"/>
      <c r="H30" s="211"/>
      <c r="I30" s="211"/>
      <c r="J30" s="211"/>
      <c r="K30" s="211"/>
      <c r="L30" s="212"/>
      <c r="M30" s="211"/>
      <c r="N30" s="211"/>
      <c r="O30" s="211"/>
      <c r="P30" s="211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</row>
    <row r="31" spans="1:33" x14ac:dyDescent="0.15">
      <c r="A31" s="207" t="s">
        <v>57</v>
      </c>
      <c r="B31" s="207">
        <v>1</v>
      </c>
      <c r="C31" s="213"/>
      <c r="F31" s="225"/>
      <c r="G31" s="211"/>
      <c r="H31" s="211"/>
      <c r="I31" s="211"/>
      <c r="J31" s="211"/>
      <c r="K31" s="211"/>
      <c r="L31" s="212"/>
      <c r="M31" s="211"/>
      <c r="N31" s="211"/>
      <c r="O31" s="211"/>
      <c r="P31" s="211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</row>
    <row r="32" spans="1:33" x14ac:dyDescent="0.15">
      <c r="F32" s="225"/>
      <c r="G32" s="211"/>
      <c r="H32" s="211"/>
      <c r="I32" s="211"/>
      <c r="J32" s="211"/>
      <c r="K32" s="211"/>
      <c r="L32" s="212"/>
      <c r="M32" s="211"/>
      <c r="N32" s="211"/>
      <c r="O32" s="211"/>
      <c r="P32" s="211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</row>
    <row r="33" spans="1:33" x14ac:dyDescent="0.15">
      <c r="F33" s="228"/>
      <c r="G33" s="211"/>
      <c r="O33" s="211"/>
      <c r="P33" s="211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</row>
    <row r="34" spans="1:33" ht="12" thickBot="1" x14ac:dyDescent="0.2">
      <c r="F34" s="225"/>
      <c r="G34" s="211"/>
      <c r="H34" s="211"/>
      <c r="I34" s="211"/>
      <c r="J34" s="211"/>
      <c r="K34" s="211"/>
      <c r="L34" s="212"/>
      <c r="M34" s="211"/>
      <c r="N34" s="211"/>
      <c r="O34" s="211"/>
      <c r="P34" s="211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</row>
    <row r="35" spans="1:33" x14ac:dyDescent="0.15">
      <c r="A35" s="208"/>
      <c r="B35" s="275" t="s">
        <v>152</v>
      </c>
      <c r="C35" s="276"/>
      <c r="D35" s="276"/>
      <c r="E35" s="277"/>
      <c r="F35" s="225"/>
      <c r="G35" s="211"/>
      <c r="H35" s="211"/>
      <c r="I35" s="211"/>
      <c r="J35" s="211"/>
      <c r="K35" s="211"/>
      <c r="L35" s="212"/>
      <c r="M35" s="211"/>
      <c r="N35" s="211"/>
      <c r="O35" s="211"/>
      <c r="P35" s="211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</row>
    <row r="36" spans="1:33" x14ac:dyDescent="0.15">
      <c r="A36" s="208"/>
      <c r="B36" s="278" t="s">
        <v>146</v>
      </c>
      <c r="C36" s="279"/>
      <c r="D36" s="279" t="s">
        <v>147</v>
      </c>
      <c r="E36" s="280"/>
      <c r="F36" s="225"/>
      <c r="G36" s="211"/>
      <c r="H36" s="211"/>
      <c r="I36" s="211"/>
      <c r="J36" s="211"/>
      <c r="K36" s="211"/>
      <c r="L36" s="212"/>
      <c r="M36" s="211"/>
      <c r="N36" s="211"/>
      <c r="O36" s="211"/>
      <c r="P36" s="211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</row>
    <row r="37" spans="1:33" x14ac:dyDescent="0.15">
      <c r="A37" s="208"/>
      <c r="B37" s="209" t="s">
        <v>148</v>
      </c>
      <c r="C37" s="208" t="s">
        <v>149</v>
      </c>
      <c r="D37" s="208" t="s">
        <v>148</v>
      </c>
      <c r="E37" s="210" t="s">
        <v>149</v>
      </c>
      <c r="F37" s="225"/>
      <c r="G37" s="211"/>
      <c r="H37" s="211"/>
      <c r="I37" s="211"/>
      <c r="J37" s="211"/>
      <c r="K37" s="211"/>
      <c r="L37" s="212"/>
      <c r="M37" s="211"/>
      <c r="N37" s="211"/>
      <c r="O37" s="211"/>
      <c r="P37" s="211"/>
      <c r="Q37" s="212"/>
      <c r="R37" s="212"/>
      <c r="Z37" s="212"/>
      <c r="AA37" s="212"/>
      <c r="AB37" s="212"/>
      <c r="AC37" s="212"/>
      <c r="AD37" s="212"/>
      <c r="AE37" s="212"/>
      <c r="AF37" s="212"/>
      <c r="AG37" s="212"/>
    </row>
    <row r="38" spans="1:33" ht="12" thickBot="1" x14ac:dyDescent="0.2">
      <c r="A38" s="211"/>
      <c r="B38" s="222">
        <f>SUM(B39:B43)</f>
        <v>0.85</v>
      </c>
      <c r="C38" s="223"/>
      <c r="D38" s="223">
        <f>SUM(D39:D43)</f>
        <v>0</v>
      </c>
      <c r="E38" s="224"/>
      <c r="F38" s="225"/>
      <c r="G38" s="211"/>
      <c r="H38" s="211"/>
      <c r="I38" s="211"/>
      <c r="J38" s="211"/>
      <c r="K38" s="211"/>
      <c r="L38" s="212"/>
      <c r="M38" s="211"/>
      <c r="N38" s="211"/>
      <c r="O38" s="211"/>
      <c r="P38" s="211"/>
      <c r="Q38" s="212"/>
      <c r="R38" s="212"/>
      <c r="Z38" s="212"/>
      <c r="AA38" s="212"/>
      <c r="AB38" s="212"/>
      <c r="AC38" s="212"/>
      <c r="AD38" s="212"/>
      <c r="AE38" s="212"/>
      <c r="AF38" s="212"/>
      <c r="AG38" s="212"/>
    </row>
    <row r="39" spans="1:33" x14ac:dyDescent="0.15">
      <c r="A39" s="207" t="s">
        <v>69</v>
      </c>
      <c r="B39" s="207">
        <v>0.3</v>
      </c>
      <c r="F39" s="225"/>
      <c r="G39" s="211"/>
      <c r="H39" s="211"/>
      <c r="I39" s="211"/>
      <c r="J39" s="211"/>
      <c r="K39" s="211"/>
      <c r="L39" s="212"/>
      <c r="M39" s="211"/>
      <c r="N39" s="211"/>
      <c r="O39" s="211"/>
      <c r="P39" s="211"/>
      <c r="Q39" s="212"/>
      <c r="R39" s="212"/>
      <c r="Z39" s="212"/>
      <c r="AA39" s="212"/>
      <c r="AB39" s="212"/>
      <c r="AC39" s="212"/>
      <c r="AD39" s="212"/>
      <c r="AE39" s="212"/>
      <c r="AF39" s="212"/>
      <c r="AG39" s="212"/>
    </row>
    <row r="40" spans="1:33" x14ac:dyDescent="0.15">
      <c r="A40" s="207" t="s">
        <v>72</v>
      </c>
      <c r="B40" s="207">
        <v>0.4</v>
      </c>
      <c r="F40" s="225"/>
      <c r="G40" s="211"/>
      <c r="O40" s="211"/>
      <c r="P40" s="211"/>
      <c r="Q40" s="212"/>
      <c r="R40" s="212"/>
      <c r="Z40" s="212"/>
      <c r="AA40" s="212"/>
      <c r="AB40" s="212"/>
      <c r="AC40" s="212"/>
      <c r="AD40" s="212"/>
      <c r="AE40" s="212"/>
      <c r="AF40" s="212"/>
      <c r="AG40" s="212"/>
    </row>
    <row r="41" spans="1:33" x14ac:dyDescent="0.15">
      <c r="A41" s="207" t="s">
        <v>125</v>
      </c>
      <c r="B41" s="207">
        <v>0.15</v>
      </c>
      <c r="F41" s="230" t="s">
        <v>159</v>
      </c>
      <c r="G41" s="211"/>
      <c r="O41" s="211"/>
      <c r="P41" s="211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</row>
    <row r="42" spans="1:33" x14ac:dyDescent="0.15">
      <c r="F42" s="226"/>
      <c r="G42" s="211"/>
      <c r="O42" s="211"/>
      <c r="P42" s="211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</row>
    <row r="43" spans="1:33" ht="12" thickBot="1" x14ac:dyDescent="0.2"/>
    <row r="44" spans="1:33" x14ac:dyDescent="0.15">
      <c r="A44" s="208"/>
      <c r="B44" s="275" t="s">
        <v>153</v>
      </c>
      <c r="C44" s="276"/>
      <c r="D44" s="276"/>
      <c r="E44" s="277"/>
    </row>
    <row r="45" spans="1:33" x14ac:dyDescent="0.15">
      <c r="A45" s="208"/>
      <c r="B45" s="278" t="s">
        <v>146</v>
      </c>
      <c r="C45" s="279"/>
      <c r="D45" s="279" t="s">
        <v>147</v>
      </c>
      <c r="E45" s="280"/>
    </row>
    <row r="46" spans="1:33" x14ac:dyDescent="0.15">
      <c r="A46" s="208"/>
      <c r="B46" s="209" t="s">
        <v>148</v>
      </c>
      <c r="C46" s="208" t="s">
        <v>149</v>
      </c>
      <c r="D46" s="208" t="s">
        <v>148</v>
      </c>
      <c r="E46" s="210" t="s">
        <v>149</v>
      </c>
    </row>
    <row r="47" spans="1:33" ht="12" thickBot="1" x14ac:dyDescent="0.2">
      <c r="A47" s="212"/>
      <c r="B47" s="222">
        <f>SUM(B48:B50)</f>
        <v>0</v>
      </c>
      <c r="C47" s="223"/>
      <c r="D47" s="223">
        <f>SUM(D48:D50)</f>
        <v>0.99</v>
      </c>
      <c r="E47" s="224"/>
    </row>
    <row r="48" spans="1:33" x14ac:dyDescent="0.15">
      <c r="A48" s="207" t="s">
        <v>127</v>
      </c>
      <c r="D48" s="207">
        <v>0.4</v>
      </c>
      <c r="G48" s="212"/>
    </row>
    <row r="49" spans="1:33" x14ac:dyDescent="0.15">
      <c r="A49" s="207" t="s">
        <v>162</v>
      </c>
      <c r="D49" s="207">
        <v>0.59</v>
      </c>
      <c r="F49" s="228" t="s">
        <v>171</v>
      </c>
      <c r="G49" s="211"/>
      <c r="O49" s="211"/>
      <c r="P49" s="211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</row>
    <row r="50" spans="1:33" ht="12" thickBot="1" x14ac:dyDescent="0.2"/>
    <row r="51" spans="1:33" x14ac:dyDescent="0.15">
      <c r="B51" s="287" t="s">
        <v>154</v>
      </c>
      <c r="C51" s="288"/>
    </row>
    <row r="52" spans="1:33" x14ac:dyDescent="0.15">
      <c r="B52" s="289"/>
      <c r="C52" s="290"/>
    </row>
    <row r="53" spans="1:33" x14ac:dyDescent="0.15">
      <c r="B53" s="214" t="s">
        <v>148</v>
      </c>
      <c r="C53" s="215"/>
    </row>
    <row r="54" spans="1:33" ht="12" thickBot="1" x14ac:dyDescent="0.2">
      <c r="B54" s="216">
        <f>B4+D4+B14+D14+B22+D22+B38+D38+B47+D47+B30+D30</f>
        <v>9.34</v>
      </c>
      <c r="C54" s="217"/>
    </row>
    <row r="55" spans="1:33" x14ac:dyDescent="0.15">
      <c r="B55" s="212"/>
      <c r="C55" s="212"/>
    </row>
    <row r="56" spans="1:33" x14ac:dyDescent="0.15">
      <c r="B56" s="212"/>
      <c r="C56" s="212"/>
    </row>
    <row r="57" spans="1:33" x14ac:dyDescent="0.15">
      <c r="A57" s="207" t="s">
        <v>155</v>
      </c>
      <c r="G57" s="208" t="s">
        <v>148</v>
      </c>
      <c r="I57" s="208"/>
      <c r="J57" s="208"/>
    </row>
    <row r="58" spans="1:33" x14ac:dyDescent="0.15">
      <c r="A58" s="235" t="s">
        <v>156</v>
      </c>
      <c r="B58" s="236"/>
      <c r="C58" s="235"/>
      <c r="D58" s="235"/>
      <c r="E58" s="235"/>
      <c r="F58" s="237"/>
      <c r="G58" s="238">
        <f>(B4+D4+B22+D22+B30+D30)/B54</f>
        <v>0.74946466809421841</v>
      </c>
      <c r="I58" s="219"/>
      <c r="J58" s="219"/>
    </row>
    <row r="59" spans="1:33" x14ac:dyDescent="0.15">
      <c r="A59" s="235" t="s">
        <v>168</v>
      </c>
      <c r="B59" s="236"/>
      <c r="C59" s="235"/>
      <c r="D59" s="235"/>
      <c r="E59" s="235"/>
      <c r="F59" s="237"/>
      <c r="G59" s="238">
        <f>(B4+D4+B22+D22)/B54</f>
        <v>0.64239828693790146</v>
      </c>
      <c r="I59" s="219"/>
      <c r="J59" s="219"/>
    </row>
    <row r="60" spans="1:33" x14ac:dyDescent="0.15">
      <c r="A60" s="218" t="s">
        <v>157</v>
      </c>
      <c r="C60" s="218"/>
      <c r="D60" s="218"/>
      <c r="E60" s="218"/>
      <c r="F60" s="208"/>
      <c r="G60" s="219">
        <f>(B4+D4+B14+D14)/B54</f>
        <v>0.48179871520342615</v>
      </c>
      <c r="I60" s="219"/>
      <c r="J60" s="219"/>
    </row>
    <row r="61" spans="1:33" x14ac:dyDescent="0.15">
      <c r="A61" s="218" t="s">
        <v>158</v>
      </c>
      <c r="C61" s="218"/>
      <c r="D61" s="218"/>
      <c r="E61" s="218"/>
      <c r="F61" s="208"/>
      <c r="G61" s="219">
        <f>(B4+B14+B22+B38+B30)/B54</f>
        <v>0.5728051391862955</v>
      </c>
      <c r="I61" s="219"/>
      <c r="J61" s="219"/>
    </row>
  </sheetData>
  <mergeCells count="19">
    <mergeCell ref="B44:E44"/>
    <mergeCell ref="B45:C45"/>
    <mergeCell ref="D45:E45"/>
    <mergeCell ref="B51:C52"/>
    <mergeCell ref="B19:E19"/>
    <mergeCell ref="B20:C20"/>
    <mergeCell ref="D20:E20"/>
    <mergeCell ref="B35:E35"/>
    <mergeCell ref="B36:C36"/>
    <mergeCell ref="D36:E36"/>
    <mergeCell ref="B27:E27"/>
    <mergeCell ref="B28:C28"/>
    <mergeCell ref="D28:E28"/>
    <mergeCell ref="B1:E1"/>
    <mergeCell ref="B2:C2"/>
    <mergeCell ref="D2:E2"/>
    <mergeCell ref="B11:E11"/>
    <mergeCell ref="B12:C12"/>
    <mergeCell ref="D12:E12"/>
  </mergeCells>
  <printOptions horizontalCentered="1" verticalCentered="1" gridLines="1"/>
  <pageMargins left="0.31496062992125984" right="0.31496062992125984" top="0.35433070866141736" bottom="0.35433070866141736" header="0.31496062992125984" footer="0.31496062992125984"/>
  <pageSetup paperSize="9" scale="5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SSA</vt:lpstr>
      <vt:lpstr>Regentes - Júri de exames</vt:lpstr>
      <vt:lpstr>Rácios LSTA</vt:lpstr>
      <vt:lpstr>SSA!Print_Area</vt:lpstr>
      <vt:lpstr>SSA!Print_Titles</vt:lpstr>
    </vt:vector>
  </TitlesOfParts>
  <Manager/>
  <Company>ESTGF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Distribuição de Serviço Docente</dc:title>
  <dc:subject/>
  <dc:creator>Vasco Nuno Caio dos Santos</dc:creator>
  <cp:keywords/>
  <dc:description/>
  <cp:lastModifiedBy>Microsoft Office User</cp:lastModifiedBy>
  <cp:revision/>
  <cp:lastPrinted>2020-06-24T12:51:47Z</cp:lastPrinted>
  <dcterms:created xsi:type="dcterms:W3CDTF">2005-06-08T19:30:17Z</dcterms:created>
  <dcterms:modified xsi:type="dcterms:W3CDTF">2022-01-26T22:33:21Z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cumento">
    <vt:lpwstr>Modelo</vt:lpwstr>
  </property>
  <property fmtid="{D5CDD505-2E9C-101B-9397-08002B2CF9AE}" pid="3" name="SPSDescription">
    <vt:lpwstr/>
  </property>
  <property fmtid="{D5CDD505-2E9C-101B-9397-08002B2CF9AE}" pid="4" name="Nome documento">
    <vt:lpwstr>PR04-Mod.011V1</vt:lpwstr>
  </property>
  <property fmtid="{D5CDD505-2E9C-101B-9397-08002B2CF9AE}" pid="5" name="Título documento">
    <vt:lpwstr/>
  </property>
  <property fmtid="{D5CDD505-2E9C-101B-9397-08002B2CF9AE}" pid="6" name="Status">
    <vt:lpwstr/>
  </property>
  <property fmtid="{D5CDD505-2E9C-101B-9397-08002B2CF9AE}" pid="7" name="ContentType">
    <vt:lpwstr>Document</vt:lpwstr>
  </property>
  <property fmtid="{D5CDD505-2E9C-101B-9397-08002B2CF9AE}" pid="8" name="Responsável0">
    <vt:lpwstr/>
  </property>
  <property fmtid="{D5CDD505-2E9C-101B-9397-08002B2CF9AE}" pid="9" name="Data de publicação">
    <vt:lpwstr>2008-11-10T00:00:00Z</vt:lpwstr>
  </property>
  <property fmtid="{D5CDD505-2E9C-101B-9397-08002B2CF9AE}" pid="10" name="Responsável">
    <vt:lpwstr/>
  </property>
</Properties>
</file>